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Y:\Daten\Lehrlingsstatistik\Lehrlingsstatistik - HAUPTERGEBNISSE\"/>
    </mc:Choice>
  </mc:AlternateContent>
  <xr:revisionPtr revIDLastSave="0" documentId="13_ncr:1_{F29B8593-44C9-43B8-A514-1725F93E7731}" xr6:coauthVersionLast="47" xr6:coauthVersionMax="47" xr10:uidLastSave="{00000000-0000-0000-0000-000000000000}"/>
  <bookViews>
    <workbookView xWindow="-120" yWindow="-120" windowWidth="29040" windowHeight="15720" tabRatio="813" xr2:uid="{00000000-000D-0000-FFFF-FFFF00000000}"/>
  </bookViews>
  <sheets>
    <sheet name="LL_BDL" sheetId="32" r:id="rId1"/>
    <sheet name="LL_Sp" sheetId="33" r:id="rId2"/>
    <sheet name="LL_Sp B" sheetId="52" r:id="rId3"/>
    <sheet name="LL_Sp K" sheetId="53" r:id="rId4"/>
    <sheet name="LL_Sp NÖ" sheetId="54" r:id="rId5"/>
    <sheet name="LL_Sp OÖ" sheetId="55" r:id="rId6"/>
    <sheet name="LL_Sp S" sheetId="56" r:id="rId7"/>
    <sheet name="LL_Sp ST" sheetId="57" r:id="rId8"/>
    <sheet name="LL_Sp T" sheetId="58" r:id="rId9"/>
    <sheet name="LL_Sp V" sheetId="59" r:id="rId10"/>
    <sheet name="LL_Sp W" sheetId="60" r:id="rId11"/>
    <sheet name="LL_Zeitr_Sp_BDL" sheetId="45" r:id="rId12"/>
    <sheet name="LL_Sp_Lj_Gesch" sheetId="35" r:id="rId13"/>
    <sheet name="LL_BDL_Lj_Gesch" sheetId="36" r:id="rId14"/>
    <sheet name="LL_Zeitr_1Lj_Sp" sheetId="46" r:id="rId15"/>
    <sheet name="LL_Zeitr_1Lj_Sp B" sheetId="61" r:id="rId16"/>
    <sheet name="LL_Zeitr_1Lj_Sp K" sheetId="62" r:id="rId17"/>
    <sheet name="LL_Zeitr_1Lj_Sp NÖ" sheetId="63" r:id="rId18"/>
    <sheet name="LL_Zeitr_1Lj_Sp OÖ" sheetId="64" r:id="rId19"/>
    <sheet name="LL_Zeitr_1Lj_Sp S" sheetId="65" r:id="rId20"/>
    <sheet name="LL_Zeitr_1Lj_Sp ST" sheetId="66" r:id="rId21"/>
    <sheet name="LL_Zeitr_1Lj_Sp T" sheetId="67" r:id="rId22"/>
    <sheet name="LL_Zeitr_1Lj_Sp V" sheetId="68" r:id="rId23"/>
    <sheet name="LL_Zeitr_1Lj_Sp W" sheetId="69" r:id="rId24"/>
    <sheet name="LL_Zeitr_1Lj_BDL" sheetId="51" r:id="rId25"/>
    <sheet name="LL_Demo" sheetId="48" r:id="rId26"/>
    <sheet name="LL_Betriebe_Sp" sheetId="50" r:id="rId27"/>
    <sheet name="LL_Betriebe_Sp B" sheetId="70" r:id="rId28"/>
    <sheet name="LL_Betriebe_Sp K" sheetId="71" r:id="rId29"/>
    <sheet name="LL_Betriebe_Sp NÖ" sheetId="72" r:id="rId30"/>
    <sheet name="LL_Betriebe_Sp OÖ" sheetId="73" r:id="rId31"/>
    <sheet name="LL_Betriebe_Sp S" sheetId="74" r:id="rId32"/>
    <sheet name="LL_Betriebe_Sp ST" sheetId="75" r:id="rId33"/>
    <sheet name="LL_Betriebe_Sp T" sheetId="76" r:id="rId34"/>
    <sheet name="LL_Betriebe_Sp V" sheetId="77" r:id="rId35"/>
    <sheet name="LL_Betriebe_Sp W" sheetId="78" r:id="rId36"/>
    <sheet name="LL_Top10" sheetId="44" r:id="rId37"/>
    <sheet name="LL_Top10 B" sheetId="79" r:id="rId38"/>
    <sheet name="LL_Top10 K" sheetId="80" r:id="rId39"/>
    <sheet name="LL_Top10 NÖ" sheetId="81" r:id="rId40"/>
    <sheet name="LL_Top10 OÖ" sheetId="82" r:id="rId41"/>
    <sheet name="LL_Top10 S" sheetId="83" r:id="rId42"/>
    <sheet name="LL_Top10 ST" sheetId="84" r:id="rId43"/>
    <sheet name="LL_Top10 T" sheetId="85" r:id="rId44"/>
    <sheet name="LL_Top10 V" sheetId="86" r:id="rId45"/>
    <sheet name="LL_Top10 W" sheetId="87" r:id="rId46"/>
    <sheet name="LL_IBA" sheetId="42" r:id="rId47"/>
    <sheet name="olap_bld" sheetId="26" state="veryHidden" r:id="rId48"/>
    <sheet name="olap_iba" sheetId="31" state="veryHidden" r:id="rId49"/>
    <sheet name="Dropdown" sheetId="27" state="veryHidden" r:id="rId50"/>
  </sheets>
  <externalReferences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</externalReferences>
  <definedNames>
    <definedName name="Abfrage_von_MS_Access_Database" localSheetId="49" hidden="1">Dropdown!#REF!</definedName>
    <definedName name="Abfrage_von_MS_Access_Database_1" localSheetId="49" hidden="1">Dropdown!#REF!</definedName>
    <definedName name="Abfrage_von_MS_Access_Database_2" localSheetId="49" hidden="1">Dropdown!#REF!</definedName>
    <definedName name="Aktuelles_Jahr" localSheetId="25">[1]olap_sp_bld!$B$30</definedName>
    <definedName name="Aktuelles_Jahr" localSheetId="24">[2]olap_sp_bld_1Lj!$B$30</definedName>
    <definedName name="Aktuelles_Jahr" localSheetId="14">[3]olap_sp_bld_1Lj!$B$30</definedName>
    <definedName name="Aktuelles_Jahr" localSheetId="15">[3]olap_sp_bld_1Lj!$B$30</definedName>
    <definedName name="Aktuelles_Jahr" localSheetId="16">[3]olap_sp_bld_1Lj!$B$30</definedName>
    <definedName name="Aktuelles_Jahr" localSheetId="17">[3]olap_sp_bld_1Lj!$B$30</definedName>
    <definedName name="Aktuelles_Jahr" localSheetId="18">[3]olap_sp_bld_1Lj!$B$30</definedName>
    <definedName name="Aktuelles_Jahr" localSheetId="19">[3]olap_sp_bld_1Lj!$B$30</definedName>
    <definedName name="Aktuelles_Jahr" localSheetId="20">[3]olap_sp_bld_1Lj!$B$30</definedName>
    <definedName name="Aktuelles_Jahr" localSheetId="21">[3]olap_sp_bld_1Lj!$B$30</definedName>
    <definedName name="Aktuelles_Jahr" localSheetId="22">[3]olap_sp_bld_1Lj!$B$30</definedName>
    <definedName name="Aktuelles_Jahr" localSheetId="23">[3]olap_sp_bld_1Lj!$B$30</definedName>
    <definedName name="Aktuelles_Jahr">[4]olap_sp_bld!$B$30</definedName>
    <definedName name="Auswahl_Bundesland">[5]Dropdown!$K$3</definedName>
    <definedName name="Auswahl_Jahr" localSheetId="13">[6]Dropdown!$D$3</definedName>
    <definedName name="Auswahl_Jahr" localSheetId="26">[7]Dropdown!$D$3</definedName>
    <definedName name="Auswahl_Jahr" localSheetId="27">[7]Dropdown!$D$3</definedName>
    <definedName name="Auswahl_Jahr" localSheetId="28">[7]Dropdown!$D$3</definedName>
    <definedName name="Auswahl_Jahr" localSheetId="29">[7]Dropdown!$D$3</definedName>
    <definedName name="Auswahl_Jahr" localSheetId="30">[7]Dropdown!$D$3</definedName>
    <definedName name="Auswahl_Jahr" localSheetId="31">[7]Dropdown!$D$3</definedName>
    <definedName name="Auswahl_Jahr" localSheetId="32">[7]Dropdown!$D$3</definedName>
    <definedName name="Auswahl_Jahr" localSheetId="33">[7]Dropdown!$D$3</definedName>
    <definedName name="Auswahl_Jahr" localSheetId="34">[7]Dropdown!$D$3</definedName>
    <definedName name="Auswahl_Jahr" localSheetId="35">[7]Dropdown!$D$3</definedName>
    <definedName name="Auswahl_Jahr" localSheetId="25">[1]Dropdown!$B$3</definedName>
    <definedName name="Auswahl_Jahr" localSheetId="46">[8]Dropdown!$D$3</definedName>
    <definedName name="Auswahl_Jahr" localSheetId="36">[9]Dropdown!$D$3</definedName>
    <definedName name="Auswahl_Jahr" localSheetId="37">[9]Dropdown!$D$3</definedName>
    <definedName name="Auswahl_Jahr" localSheetId="38">[9]Dropdown!$D$3</definedName>
    <definedName name="Auswahl_Jahr" localSheetId="39">[9]Dropdown!$D$3</definedName>
    <definedName name="Auswahl_Jahr" localSheetId="40">[9]Dropdown!$D$3</definedName>
    <definedName name="Auswahl_Jahr" localSheetId="41">[9]Dropdown!$D$3</definedName>
    <definedName name="Auswahl_Jahr" localSheetId="42">[9]Dropdown!$D$3</definedName>
    <definedName name="Auswahl_Jahr" localSheetId="43">[9]Dropdown!$D$3</definedName>
    <definedName name="Auswahl_Jahr" localSheetId="44">[9]Dropdown!$D$3</definedName>
    <definedName name="Auswahl_Jahr" localSheetId="45">[9]Dropdown!$D$3</definedName>
    <definedName name="Auswahl_Jahr" localSheetId="24">[10]Dropdown!$D$3</definedName>
    <definedName name="Auswahl_Jahr">Dropdown!$D$3</definedName>
    <definedName name="Auswahl_Status" localSheetId="13">[6]Dropdown!$E$3</definedName>
    <definedName name="Auswahl_Status" localSheetId="26">[7]Dropdown!$E$3</definedName>
    <definedName name="Auswahl_Status" localSheetId="27">[7]Dropdown!$E$3</definedName>
    <definedName name="Auswahl_Status" localSheetId="28">[7]Dropdown!$E$3</definedName>
    <definedName name="Auswahl_Status" localSheetId="29">[7]Dropdown!$E$3</definedName>
    <definedName name="Auswahl_Status" localSheetId="30">[7]Dropdown!$E$3</definedName>
    <definedName name="Auswahl_Status" localSheetId="31">[7]Dropdown!$E$3</definedName>
    <definedName name="Auswahl_Status" localSheetId="32">[7]Dropdown!$E$3</definedName>
    <definedName name="Auswahl_Status" localSheetId="33">[7]Dropdown!$E$3</definedName>
    <definedName name="Auswahl_Status" localSheetId="34">[7]Dropdown!$E$3</definedName>
    <definedName name="Auswahl_Status" localSheetId="35">[7]Dropdown!$E$3</definedName>
    <definedName name="Auswahl_Status" localSheetId="46">[8]Dropdown!$E$3</definedName>
    <definedName name="Auswahl_Status" localSheetId="24">[10]Dropdown!$E$3</definedName>
    <definedName name="Auswahl_Status">Dropdown!$E$3</definedName>
    <definedName name="Diagrammtitel">#REF!</definedName>
    <definedName name="_xlnm.Print_Area" localSheetId="0">LL_BDL!$A$1:$E$50</definedName>
    <definedName name="_xlnm.Print_Area" localSheetId="13">LL_BDL_Lj_Gesch!$A$1:$U$25</definedName>
    <definedName name="_xlnm.Print_Area" localSheetId="26">LL_Betriebe_Sp!$A$1:$H$39</definedName>
    <definedName name="_xlnm.Print_Area" localSheetId="27">'LL_Betriebe_Sp B'!$A$1:$H$39</definedName>
    <definedName name="_xlnm.Print_Area" localSheetId="28">'LL_Betriebe_Sp K'!$A$1:$H$39</definedName>
    <definedName name="_xlnm.Print_Area" localSheetId="29">'LL_Betriebe_Sp NÖ'!$A$1:$H$39</definedName>
    <definedName name="_xlnm.Print_Area" localSheetId="30">'LL_Betriebe_Sp OÖ'!$A$1:$H$39</definedName>
    <definedName name="_xlnm.Print_Area" localSheetId="31">'LL_Betriebe_Sp S'!$A$1:$H$39</definedName>
    <definedName name="_xlnm.Print_Area" localSheetId="32">'LL_Betriebe_Sp ST'!$A$1:$H$39</definedName>
    <definedName name="_xlnm.Print_Area" localSheetId="33">'LL_Betriebe_Sp T'!$A$1:$H$39</definedName>
    <definedName name="_xlnm.Print_Area" localSheetId="34">'LL_Betriebe_Sp V'!$A$1:$H$39</definedName>
    <definedName name="_xlnm.Print_Area" localSheetId="35">'LL_Betriebe_Sp W'!$A$1:$H$39</definedName>
    <definedName name="_xlnm.Print_Area" localSheetId="25">LL_Demo!$A$1:$H$35</definedName>
    <definedName name="_xlnm.Print_Area" localSheetId="46">LL_IBA!$A$1:$H$31</definedName>
    <definedName name="_xlnm.Print_Area" localSheetId="1">LL_Sp!$A$1:$E$51</definedName>
    <definedName name="_xlnm.Print_Area" localSheetId="2">'LL_Sp B'!$A$1:$E$51</definedName>
    <definedName name="_xlnm.Print_Area" localSheetId="3">'LL_Sp K'!$A$1:$E$51</definedName>
    <definedName name="_xlnm.Print_Area" localSheetId="4">'LL_Sp NÖ'!$A$1:$E$51</definedName>
    <definedName name="_xlnm.Print_Area" localSheetId="5">'LL_Sp OÖ'!$A$1:$E$51</definedName>
    <definedName name="_xlnm.Print_Area" localSheetId="6">'LL_Sp S'!$A$1:$E$51</definedName>
    <definedName name="_xlnm.Print_Area" localSheetId="7">'LL_Sp ST'!$A$1:$E$51</definedName>
    <definedName name="_xlnm.Print_Area" localSheetId="8">'LL_Sp T'!$A$1:$E$51</definedName>
    <definedName name="_xlnm.Print_Area" localSheetId="9">'LL_Sp V'!$A$1:$E$51</definedName>
    <definedName name="_xlnm.Print_Area" localSheetId="10">'LL_Sp W'!$A$1:$E$51</definedName>
    <definedName name="_xlnm.Print_Area" localSheetId="36">LL_Top10!$A$1:$I$27</definedName>
    <definedName name="_xlnm.Print_Area" localSheetId="37">'LL_Top10 B'!$A$1:$I$27</definedName>
    <definedName name="_xlnm.Print_Area" localSheetId="38">'LL_Top10 K'!$A$1:$I$27</definedName>
    <definedName name="_xlnm.Print_Area" localSheetId="39">'LL_Top10 NÖ'!$A$1:$I$27</definedName>
    <definedName name="_xlnm.Print_Area" localSheetId="40">'LL_Top10 OÖ'!$A$1:$I$27</definedName>
    <definedName name="_xlnm.Print_Area" localSheetId="41">'LL_Top10 S'!$A$1:$I$27</definedName>
    <definedName name="_xlnm.Print_Area" localSheetId="42">'LL_Top10 ST'!$A$1:$I$27</definedName>
    <definedName name="_xlnm.Print_Area" localSheetId="43">'LL_Top10 T'!$A$1:$I$27</definedName>
    <definedName name="_xlnm.Print_Area" localSheetId="44">'LL_Top10 V'!$A$1:$I$27</definedName>
    <definedName name="_xlnm.Print_Area" localSheetId="45">'LL_Top10 W'!$A$1:$I$27</definedName>
    <definedName name="_xlnm.Print_Area" localSheetId="24">LL_Zeitr_1Lj_BDL!$A$1:$J$22</definedName>
    <definedName name="_xlnm.Print_Area" localSheetId="14">LL_Zeitr_1Lj_Sp!$A$1:$J$26</definedName>
    <definedName name="_xlnm.Print_Area" localSheetId="15">'LL_Zeitr_1Lj_Sp B'!$A$1:$J$26</definedName>
    <definedName name="_xlnm.Print_Area" localSheetId="16">'LL_Zeitr_1Lj_Sp K'!$A$1:$J$26</definedName>
    <definedName name="_xlnm.Print_Area" localSheetId="17">'LL_Zeitr_1Lj_Sp NÖ'!$A$1:$J$26</definedName>
    <definedName name="_xlnm.Print_Area" localSheetId="18">'LL_Zeitr_1Lj_Sp OÖ'!$A$1:$J$26</definedName>
    <definedName name="_xlnm.Print_Area" localSheetId="19">'LL_Zeitr_1Lj_Sp S'!$A$1:$J$26</definedName>
    <definedName name="_xlnm.Print_Area" localSheetId="20">'LL_Zeitr_1Lj_Sp ST'!$A$1:$J$26</definedName>
    <definedName name="_xlnm.Print_Area" localSheetId="21">'LL_Zeitr_1Lj_Sp T'!$A$1:$J$26</definedName>
    <definedName name="_xlnm.Print_Area" localSheetId="22">'LL_Zeitr_1Lj_Sp V'!$A$1:$J$26</definedName>
    <definedName name="_xlnm.Print_Area" localSheetId="23">'LL_Zeitr_1Lj_Sp W'!$A$1:$J$26</definedName>
    <definedName name="_xlnm.Print_Area" localSheetId="11">LL_Zeitr_Sp_BDL!$A$1:$K$38</definedName>
    <definedName name="Fußnote1_Lehrbetrieb" localSheetId="26">[7]olap_betriebe_sp!$K$34</definedName>
    <definedName name="Fußnote1_Lehrbetrieb" localSheetId="27">[7]olap_betriebe_sp!$K$34</definedName>
    <definedName name="Fußnote1_Lehrbetrieb" localSheetId="28">[7]olap_betriebe_sp!$K$34</definedName>
    <definedName name="Fußnote1_Lehrbetrieb" localSheetId="29">[7]olap_betriebe_sp!$K$34</definedName>
    <definedName name="Fußnote1_Lehrbetrieb" localSheetId="30">[7]olap_betriebe_sp!$K$34</definedName>
    <definedName name="Fußnote1_Lehrbetrieb" localSheetId="31">[7]olap_betriebe_sp!$K$34</definedName>
    <definedName name="Fußnote1_Lehrbetrieb" localSheetId="32">[7]olap_betriebe_sp!$K$34</definedName>
    <definedName name="Fußnote1_Lehrbetrieb" localSheetId="33">[7]olap_betriebe_sp!$K$34</definedName>
    <definedName name="Fußnote1_Lehrbetrieb" localSheetId="34">[7]olap_betriebe_sp!$K$34</definedName>
    <definedName name="Fußnote1_Lehrbetrieb" localSheetId="35">[7]olap_betriebe_sp!$K$34</definedName>
    <definedName name="Fußnote1_Lehrbetrieb">[1]olap_betriebe_sp!$K$34</definedName>
    <definedName name="HTML_CodePage" hidden="1">1252</definedName>
    <definedName name="HTML_Control" localSheetId="26" hidden="1">{"'9099i'!$F$3:$I$16","'9099i'!$A$3:$D$16"}</definedName>
    <definedName name="HTML_Control" localSheetId="27" hidden="1">{"'9099i'!$F$3:$I$16","'9099i'!$A$3:$D$16"}</definedName>
    <definedName name="HTML_Control" localSheetId="28" hidden="1">{"'9099i'!$F$3:$I$16","'9099i'!$A$3:$D$16"}</definedName>
    <definedName name="HTML_Control" localSheetId="29" hidden="1">{"'9099i'!$F$3:$I$16","'9099i'!$A$3:$D$16"}</definedName>
    <definedName name="HTML_Control" localSheetId="30" hidden="1">{"'9099i'!$F$3:$I$16","'9099i'!$A$3:$D$16"}</definedName>
    <definedName name="HTML_Control" localSheetId="31" hidden="1">{"'9099i'!$F$3:$I$16","'9099i'!$A$3:$D$16"}</definedName>
    <definedName name="HTML_Control" localSheetId="32" hidden="1">{"'9099i'!$F$3:$I$16","'9099i'!$A$3:$D$16"}</definedName>
    <definedName name="HTML_Control" localSheetId="33" hidden="1">{"'9099i'!$F$3:$I$16","'9099i'!$A$3:$D$16"}</definedName>
    <definedName name="HTML_Control" localSheetId="34" hidden="1">{"'9099i'!$F$3:$I$16","'9099i'!$A$3:$D$16"}</definedName>
    <definedName name="HTML_Control" localSheetId="35" hidden="1">{"'9099i'!$F$3:$I$16","'9099i'!$A$3:$D$16"}</definedName>
    <definedName name="HTML_Control" localSheetId="36" hidden="1">{"'9099i'!$F$3:$I$16","'9099i'!$A$3:$D$16"}</definedName>
    <definedName name="HTML_Control" localSheetId="37" hidden="1">{"'9099i'!$F$3:$I$16","'9099i'!$A$3:$D$16"}</definedName>
    <definedName name="HTML_Control" localSheetId="38" hidden="1">{"'9099i'!$F$3:$I$16","'9099i'!$A$3:$D$16"}</definedName>
    <definedName name="HTML_Control" localSheetId="39" hidden="1">{"'9099i'!$F$3:$I$16","'9099i'!$A$3:$D$16"}</definedName>
    <definedName name="HTML_Control" localSheetId="40" hidden="1">{"'9099i'!$F$3:$I$16","'9099i'!$A$3:$D$16"}</definedName>
    <definedName name="HTML_Control" localSheetId="41" hidden="1">{"'9099i'!$F$3:$I$16","'9099i'!$A$3:$D$16"}</definedName>
    <definedName name="HTML_Control" localSheetId="42" hidden="1">{"'9099i'!$F$3:$I$16","'9099i'!$A$3:$D$16"}</definedName>
    <definedName name="HTML_Control" localSheetId="43" hidden="1">{"'9099i'!$F$3:$I$16","'9099i'!$A$3:$D$16"}</definedName>
    <definedName name="HTML_Control" localSheetId="44" hidden="1">{"'9099i'!$F$3:$I$16","'9099i'!$A$3:$D$16"}</definedName>
    <definedName name="HTML_Control" localSheetId="45" hidden="1">{"'9099i'!$F$3:$I$16","'9099i'!$A$3:$D$16"}</definedName>
    <definedName name="HTML_Control" localSheetId="24" hidden="1">{"'9099i'!$F$3:$I$16","'9099i'!$A$3:$D$16"}</definedName>
    <definedName name="HTML_Control" hidden="1">{"'9099i'!$F$3:$I$16","'9099i'!$A$3:$D$16"}</definedName>
    <definedName name="HTML_Description" hidden="1">""</definedName>
    <definedName name="HTML_Email" hidden="1">""</definedName>
    <definedName name="HTML_Header" hidden="1">"9099i"</definedName>
    <definedName name="HTML_LastUpdate" hidden="1">"21.02.00"</definedName>
    <definedName name="HTML_LineAfter" hidden="1">FALSE</definedName>
    <definedName name="HTML_LineBefore" hidden="1">FALSE</definedName>
    <definedName name="HTML_Name" hidden="1">"Wirtschaftskammer Österreich"</definedName>
    <definedName name="HTML_OBDlg2" hidden="1">TRUE</definedName>
    <definedName name="HTML_OBDlg4" hidden="1">TRUE</definedName>
    <definedName name="HTML_OS" hidden="1">0</definedName>
    <definedName name="HTML_PathFile" hidden="1">"H:\FRISCHMA\LEHRL\lehrst99\Lehrst99\TEIL2\MeinHTML.htm"</definedName>
    <definedName name="HTML_Title" hidden="1">"Häuf98"</definedName>
    <definedName name="IBA" localSheetId="13">[6]olap_iba!$B$67</definedName>
    <definedName name="IBA" localSheetId="26">[7]olap_iba!$B$67</definedName>
    <definedName name="IBA" localSheetId="27">[7]olap_iba!$B$67</definedName>
    <definedName name="IBA" localSheetId="28">[7]olap_iba!$B$67</definedName>
    <definedName name="IBA" localSheetId="29">[7]olap_iba!$B$67</definedName>
    <definedName name="IBA" localSheetId="30">[7]olap_iba!$B$67</definedName>
    <definedName name="IBA" localSheetId="31">[7]olap_iba!$B$67</definedName>
    <definedName name="IBA" localSheetId="32">[7]olap_iba!$B$67</definedName>
    <definedName name="IBA" localSheetId="33">[7]olap_iba!$B$67</definedName>
    <definedName name="IBA" localSheetId="34">[7]olap_iba!$B$67</definedName>
    <definedName name="IBA" localSheetId="35">[7]olap_iba!$B$67</definedName>
    <definedName name="IBA" localSheetId="25">[1]olap_iba!$B$67</definedName>
    <definedName name="IBA">olap_iba!$B$67</definedName>
    <definedName name="inEinr" localSheetId="13">[6]olap_iba!$E$68</definedName>
    <definedName name="inEinr" localSheetId="26">[7]olap_iba!$E$68</definedName>
    <definedName name="inEinr" localSheetId="27">[7]olap_iba!$E$68</definedName>
    <definedName name="inEinr" localSheetId="28">[7]olap_iba!$E$68</definedName>
    <definedName name="inEinr" localSheetId="29">[7]olap_iba!$E$68</definedName>
    <definedName name="inEinr" localSheetId="30">[7]olap_iba!$E$68</definedName>
    <definedName name="inEinr" localSheetId="31">[7]olap_iba!$E$68</definedName>
    <definedName name="inEinr" localSheetId="32">[7]olap_iba!$E$68</definedName>
    <definedName name="inEinr" localSheetId="33">[7]olap_iba!$E$68</definedName>
    <definedName name="inEinr" localSheetId="34">[7]olap_iba!$E$68</definedName>
    <definedName name="inEinr" localSheetId="35">[7]olap_iba!$E$68</definedName>
    <definedName name="inEinr" localSheetId="25">[1]olap_iba!$E$68</definedName>
    <definedName name="inEinr">olap_iba!$E$68</definedName>
    <definedName name="inUnt" localSheetId="13">[6]olap_iba!$D$68</definedName>
    <definedName name="inUnt" localSheetId="26">[7]olap_iba!$D$68</definedName>
    <definedName name="inUnt" localSheetId="27">[7]olap_iba!$D$68</definedName>
    <definedName name="inUnt" localSheetId="28">[7]olap_iba!$D$68</definedName>
    <definedName name="inUnt" localSheetId="29">[7]olap_iba!$D$68</definedName>
    <definedName name="inUnt" localSheetId="30">[7]olap_iba!$D$68</definedName>
    <definedName name="inUnt" localSheetId="31">[7]olap_iba!$D$68</definedName>
    <definedName name="inUnt" localSheetId="32">[7]olap_iba!$D$68</definedName>
    <definedName name="inUnt" localSheetId="33">[7]olap_iba!$D$68</definedName>
    <definedName name="inUnt" localSheetId="34">[7]olap_iba!$D$68</definedName>
    <definedName name="inUnt" localSheetId="35">[7]olap_iba!$D$68</definedName>
    <definedName name="inUnt" localSheetId="25">[1]olap_iba!$D$68</definedName>
    <definedName name="inUnt">olap_iba!$D$68</definedName>
    <definedName name="LL">[11]olap_iba!$F$67</definedName>
    <definedName name="Status" localSheetId="24">[2]olap_sp_bld_1Lj!$D$30</definedName>
    <definedName name="Status" localSheetId="14">[3]olap_sp_bld_1Lj!$D$30</definedName>
    <definedName name="Status" localSheetId="15">[3]olap_sp_bld_1Lj!$D$30</definedName>
    <definedName name="Status" localSheetId="16">[3]olap_sp_bld_1Lj!$D$30</definedName>
    <definedName name="Status" localSheetId="17">[3]olap_sp_bld_1Lj!$D$30</definedName>
    <definedName name="Status" localSheetId="18">[3]olap_sp_bld_1Lj!$D$30</definedName>
    <definedName name="Status" localSheetId="19">[3]olap_sp_bld_1Lj!$D$30</definedName>
    <definedName name="Status" localSheetId="20">[3]olap_sp_bld_1Lj!$D$30</definedName>
    <definedName name="Status" localSheetId="21">[3]olap_sp_bld_1Lj!$D$30</definedName>
    <definedName name="Status" localSheetId="22">[3]olap_sp_bld_1Lj!$D$30</definedName>
    <definedName name="Status" localSheetId="23">[3]olap_sp_bld_1Lj!$D$30</definedName>
    <definedName name="Status">[4]olap_sp_bld!$D$30</definedName>
    <definedName name="TQL" localSheetId="13">[6]olap_iba!$F$67</definedName>
    <definedName name="TQL" localSheetId="26">[7]olap_iba!$F$67</definedName>
    <definedName name="TQL" localSheetId="27">[7]olap_iba!$F$67</definedName>
    <definedName name="TQL" localSheetId="28">[7]olap_iba!$F$67</definedName>
    <definedName name="TQL" localSheetId="29">[7]olap_iba!$F$67</definedName>
    <definedName name="TQL" localSheetId="30">[7]olap_iba!$F$67</definedName>
    <definedName name="TQL" localSheetId="31">[7]olap_iba!$F$67</definedName>
    <definedName name="TQL" localSheetId="32">[7]olap_iba!$F$67</definedName>
    <definedName name="TQL" localSheetId="33">[7]olap_iba!$F$67</definedName>
    <definedName name="TQL" localSheetId="34">[7]olap_iba!$F$67</definedName>
    <definedName name="TQL" localSheetId="35">[7]olap_iba!$F$67</definedName>
    <definedName name="TQL" localSheetId="25">[1]olap_iba!$F$67</definedName>
    <definedName name="TQL">olap_iba!$F$67</definedName>
    <definedName name="VLZ" localSheetId="13">[6]olap_iba!$C$67</definedName>
    <definedName name="VLZ" localSheetId="26">[7]olap_iba!$C$67</definedName>
    <definedName name="VLZ" localSheetId="27">[7]olap_iba!$C$67</definedName>
    <definedName name="VLZ" localSheetId="28">[7]olap_iba!$C$67</definedName>
    <definedName name="VLZ" localSheetId="29">[7]olap_iba!$C$67</definedName>
    <definedName name="VLZ" localSheetId="30">[7]olap_iba!$C$67</definedName>
    <definedName name="VLZ" localSheetId="31">[7]olap_iba!$C$67</definedName>
    <definedName name="VLZ" localSheetId="32">[7]olap_iba!$C$67</definedName>
    <definedName name="VLZ" localSheetId="33">[7]olap_iba!$C$67</definedName>
    <definedName name="VLZ" localSheetId="34">[7]olap_iba!$C$67</definedName>
    <definedName name="VLZ" localSheetId="35">[7]olap_iba!$C$67</definedName>
    <definedName name="VLZ" localSheetId="25">[1]olap_iba!$C$67</definedName>
    <definedName name="VLZ">olap_iba!$C$67</definedName>
    <definedName name="xxxxxx">[11]olap_iba!$E$68</definedName>
  </definedNames>
  <calcPr calcId="191029"/>
  <pivotCaches>
    <pivotCache cacheId="13" r:id="rId6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9" i="27" l="1"/>
  <c r="B18" i="27" l="1"/>
  <c r="B17" i="27" l="1"/>
  <c r="C17" i="27"/>
  <c r="B16" i="27" l="1"/>
  <c r="C4" i="27" l="1"/>
  <c r="C5" i="27"/>
  <c r="C6" i="27"/>
  <c r="C7" i="27"/>
  <c r="C8" i="27"/>
  <c r="C9" i="27"/>
  <c r="C10" i="27"/>
  <c r="C11" i="27"/>
  <c r="C12" i="27"/>
  <c r="C13" i="27"/>
  <c r="C14" i="27"/>
  <c r="C15" i="27"/>
  <c r="C3" i="27"/>
  <c r="B4" i="27"/>
  <c r="B5" i="27"/>
  <c r="B6" i="27"/>
  <c r="B7" i="27"/>
  <c r="B8" i="27"/>
  <c r="B9" i="27"/>
  <c r="B10" i="27"/>
  <c r="B11" i="27"/>
  <c r="B12" i="27"/>
  <c r="B13" i="27"/>
  <c r="B14" i="27"/>
  <c r="E3" i="27" s="1"/>
  <c r="B15" i="27"/>
  <c r="B3" i="27"/>
  <c r="A56" i="31" l="1"/>
  <c r="H66" i="31" s="1"/>
  <c r="B14" i="26"/>
  <c r="F3" i="27"/>
  <c r="B17" i="26" l="1"/>
  <c r="B16" i="26"/>
  <c r="B22" i="26"/>
  <c r="B23" i="26"/>
  <c r="B18" i="26"/>
  <c r="B19" i="26"/>
  <c r="B24" i="26"/>
  <c r="B15" i="26"/>
  <c r="B20" i="26"/>
  <c r="B21" i="26"/>
  <c r="B66" i="31"/>
  <c r="C65" i="31"/>
  <c r="F59" i="31"/>
  <c r="B60" i="31"/>
  <c r="B64" i="31"/>
  <c r="C59" i="31"/>
  <c r="C63" i="31"/>
  <c r="E58" i="31"/>
  <c r="E62" i="31"/>
  <c r="E66" i="31"/>
  <c r="F61" i="31"/>
  <c r="F65" i="31"/>
  <c r="H59" i="31"/>
  <c r="H63" i="31"/>
  <c r="B62" i="31"/>
  <c r="B61" i="31"/>
  <c r="B65" i="31"/>
  <c r="C60" i="31"/>
  <c r="C64" i="31"/>
  <c r="E59" i="31"/>
  <c r="E63" i="31"/>
  <c r="F58" i="31"/>
  <c r="F62" i="31"/>
  <c r="F66" i="31"/>
  <c r="H60" i="31"/>
  <c r="H64" i="31"/>
  <c r="B58" i="31"/>
  <c r="C61" i="31"/>
  <c r="E60" i="31"/>
  <c r="E64" i="31"/>
  <c r="F63" i="31"/>
  <c r="H61" i="31"/>
  <c r="H65" i="31"/>
  <c r="B59" i="31"/>
  <c r="B63" i="31"/>
  <c r="C58" i="31"/>
  <c r="C62" i="31"/>
  <c r="C66" i="31"/>
  <c r="E61" i="31"/>
  <c r="E65" i="31"/>
  <c r="F60" i="31"/>
  <c r="F64" i="31"/>
  <c r="H58" i="31"/>
  <c r="H62" i="31"/>
  <c r="G61" i="31" l="1"/>
  <c r="F67" i="31"/>
  <c r="G58" i="31"/>
  <c r="G65" i="31"/>
  <c r="G66" i="31"/>
  <c r="G62" i="31"/>
  <c r="G60" i="31"/>
  <c r="D59" i="31"/>
  <c r="G64" i="31"/>
  <c r="D63" i="31"/>
  <c r="D64" i="31"/>
  <c r="D60" i="31"/>
  <c r="B67" i="31"/>
  <c r="H67" i="31"/>
  <c r="D61" i="31"/>
  <c r="D66" i="31"/>
  <c r="E67" i="31"/>
  <c r="D62" i="31"/>
  <c r="G63" i="31"/>
  <c r="D58" i="31"/>
  <c r="C67" i="31"/>
  <c r="D65" i="31"/>
  <c r="G59" i="31"/>
  <c r="G67" i="31" l="1"/>
  <c r="E68" i="31"/>
  <c r="D67" i="31"/>
  <c r="D68" i="31" l="1"/>
  <c r="C14" i="26" l="1"/>
  <c r="C15" i="26" l="1"/>
  <c r="C21" i="26"/>
  <c r="C23" i="26"/>
  <c r="F23" i="26" s="1"/>
  <c r="C17" i="26"/>
  <c r="C19" i="26"/>
  <c r="C18" i="26"/>
  <c r="C22" i="26"/>
  <c r="C24" i="26"/>
  <c r="C16" i="26"/>
  <c r="C20" i="26"/>
  <c r="D17" i="26" l="1"/>
  <c r="D24" i="26"/>
  <c r="D21" i="26"/>
  <c r="N21" i="26" s="1"/>
  <c r="F19" i="26"/>
  <c r="E15" i="26"/>
  <c r="D16" i="26"/>
  <c r="D22" i="26"/>
  <c r="D18" i="26"/>
  <c r="F15" i="26"/>
  <c r="E23" i="26"/>
  <c r="F21" i="26"/>
  <c r="F17" i="26"/>
  <c r="D20" i="26"/>
  <c r="E22" i="26"/>
  <c r="E16" i="26"/>
  <c r="E17" i="26"/>
  <c r="F22" i="26"/>
  <c r="F18" i="26"/>
  <c r="E20" i="26"/>
  <c r="E24" i="26"/>
  <c r="E21" i="26"/>
  <c r="D19" i="26"/>
  <c r="D15" i="26"/>
  <c r="E19" i="26"/>
  <c r="F24" i="26"/>
  <c r="F20" i="26"/>
  <c r="F16" i="26"/>
  <c r="E18" i="26"/>
  <c r="D23" i="26"/>
  <c r="N15" i="26" l="1"/>
  <c r="N19" i="26"/>
  <c r="N22" i="26"/>
  <c r="N23" i="26"/>
  <c r="N20" i="26"/>
  <c r="N16" i="26"/>
  <c r="N18" i="26"/>
  <c r="N17" i="26"/>
  <c r="B32" i="26" l="1"/>
  <c r="B29" i="26"/>
  <c r="B33" i="26"/>
  <c r="B27" i="26"/>
  <c r="B31" i="26"/>
  <c r="B35" i="26"/>
  <c r="B28" i="26"/>
  <c r="B30" i="26"/>
  <c r="B34" i="26"/>
  <c r="C35" i="26"/>
  <c r="C34" i="26"/>
  <c r="C32" i="26"/>
  <c r="C27" i="26"/>
  <c r="C28" i="26"/>
  <c r="C33" i="26"/>
  <c r="C31" i="26"/>
  <c r="C30" i="26"/>
  <c r="C29" i="2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Webanalysis.web.wk.wknet_54038 Lehrlingsstatistik AnzahlLehrlingeundLehrbetriebeFGRÖsterr" type="5" refreshedVersion="4" savePassword="1" deleted="1" background="1" saveData="1">
    <dbPr connection="" command="" commandType="1"/>
    <olapPr sendLocale="1" rowDrillCount="1000"/>
  </connection>
</connections>
</file>

<file path=xl/sharedStrings.xml><?xml version="1.0" encoding="utf-8"?>
<sst xmlns="http://schemas.openxmlformats.org/spreadsheetml/2006/main" count="1946" uniqueCount="253">
  <si>
    <t>Lehrlinge nach Bundesländern</t>
  </si>
  <si>
    <t>Bundesland</t>
  </si>
  <si>
    <t>Lehrlinge</t>
  </si>
  <si>
    <t>Veränderung zum Vorjahr</t>
  </si>
  <si>
    <t>absolut</t>
  </si>
  <si>
    <t>in %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</si>
  <si>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</si>
  <si>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</si>
  <si>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</si>
  <si>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</si>
  <si>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</si>
  <si>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</si>
  <si>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</si>
  <si>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</si>
  <si>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</si>
  <si>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ÖSTERREICH</t>
  </si>
  <si>
    <t>Sparte</t>
  </si>
  <si>
    <t>insgesamt</t>
  </si>
  <si>
    <t>§ 8b (1)
gesamt</t>
  </si>
  <si>
    <t>in 
Unter-
nehmen</t>
  </si>
  <si>
    <t>in
Einrich-
tungen</t>
  </si>
  <si>
    <t>§ 8b (2)
gesamt</t>
  </si>
  <si>
    <r>
      <t>§ 8 b Abs. 1 BAG</t>
    </r>
    <r>
      <rPr>
        <sz val="10"/>
        <rFont val="Trebuchet MS"/>
        <family val="2"/>
      </rPr>
      <t xml:space="preserve">
</t>
    </r>
    <r>
      <rPr>
        <sz val="8"/>
        <rFont val="Trebuchet MS"/>
        <family val="2"/>
      </rPr>
      <t>(Verlängerung der Lehrzeit)</t>
    </r>
  </si>
  <si>
    <r>
      <t>§ 8 b Abs. 2 BAG</t>
    </r>
    <r>
      <rPr>
        <sz val="10"/>
        <rFont val="Trebuchet MS"/>
        <family val="2"/>
      </rPr>
      <t xml:space="preserve">
</t>
    </r>
    <r>
      <rPr>
        <sz val="8"/>
        <rFont val="Trebuchet MS"/>
        <family val="2"/>
      </rPr>
      <t>(Teilqualifizierung)</t>
    </r>
  </si>
  <si>
    <t>AnzahlLL</t>
  </si>
  <si>
    <t>Spaltenbeschriftungen</t>
  </si>
  <si>
    <t>Zeilenbeschriftungen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</si>
  <si>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</si>
  <si>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</si>
  <si>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</si>
  <si>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</si>
  <si>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</si>
  <si>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</si>
  <si>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</si>
  <si>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</si>
  <si>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</si>
  <si>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</si>
  <si>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</si>
  <si>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</si>
  <si>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Gesamtergebnis</t>
  </si>
  <si>
    <t>Anteil</t>
  </si>
  <si>
    <t>Veraend_abs</t>
  </si>
  <si>
    <t>Veraend_Proz</t>
  </si>
  <si>
    <t>Österreich</t>
  </si>
  <si>
    <t>Anteil absteigend sortiert für Kreisdiagramm - mittels Formel</t>
  </si>
  <si>
    <t>Auswahl_Jahr</t>
  </si>
  <si>
    <t>Auswahl</t>
  </si>
  <si>
    <t>Überbetriebliche Lehrausbildung</t>
  </si>
  <si>
    <t>gem.§8b Abs.1</t>
  </si>
  <si>
    <t>gem.§8b Abs.2</t>
  </si>
  <si>
    <t>Lehrvertragsart</t>
  </si>
  <si>
    <t>Burgenland Ergebnis</t>
  </si>
  <si>
    <t>Kärnten Ergebnis</t>
  </si>
  <si>
    <t>Niederösterreich Ergebnis</t>
  </si>
  <si>
    <t>Oberösterreich Ergebnis</t>
  </si>
  <si>
    <t>Salzburg Ergebnis</t>
  </si>
  <si>
    <t>Steiermark Ergebnis</t>
  </si>
  <si>
    <t>Tirol Ergebnis</t>
  </si>
  <si>
    <t>Vorarlberg Ergebnis</t>
  </si>
  <si>
    <t>Wien Ergebnis</t>
  </si>
  <si>
    <t>2014</t>
  </si>
  <si>
    <t>2015</t>
  </si>
  <si>
    <t>2016</t>
  </si>
  <si>
    <t>2017</t>
  </si>
  <si>
    <t>2018</t>
  </si>
  <si>
    <t>1 Tabellenblatt, rechte Maustaste, Steuerelement formatieren, aktuelle Jahreszahl auswählen</t>
  </si>
  <si>
    <t>Rundungsdifferenzen wurden nicht ausgeglichen.</t>
  </si>
  <si>
    <t>ÖSTERREICH 1)</t>
  </si>
  <si>
    <t>Lehrlinge nach Sparten</t>
  </si>
  <si>
    <t>Gewerbe und Handwerk</t>
  </si>
  <si>
    <t>Industrie</t>
  </si>
  <si>
    <t>Handel</t>
  </si>
  <si>
    <t>Bank und Versicherung</t>
  </si>
  <si>
    <t>Transport und Verkehr</t>
  </si>
  <si>
    <t>Tourismus und Freizeitwirtschaft</t>
  </si>
  <si>
    <t>Information und Consulting</t>
  </si>
  <si>
    <r>
      <t xml:space="preserve">Sonstige Lehrberechtigte </t>
    </r>
    <r>
      <rPr>
        <vertAlign val="superscript"/>
        <sz val="10"/>
        <rFont val="Trebuchet MS"/>
        <family val="2"/>
      </rPr>
      <t>1)</t>
    </r>
  </si>
  <si>
    <t xml:space="preserve">    Summe in Ausbildungsbetrieben</t>
  </si>
  <si>
    <r>
      <t xml:space="preserve">Überbetriebliche Lehrausbildung </t>
    </r>
    <r>
      <rPr>
        <vertAlign val="superscript"/>
        <sz val="10"/>
        <rFont val="Trebuchet MS"/>
        <family val="2"/>
      </rPr>
      <t>2)</t>
    </r>
  </si>
  <si>
    <t xml:space="preserve">1) Nicht der Kammer der gewerblichen Wirtschaft zugehörige Betriebe (z.B. Rechtsanwälte, Magistrate, usw). </t>
  </si>
  <si>
    <t xml:space="preserve">    Der Bereich "Sonstige Lehrberechtigte" wurde bis zum Jahr 2012 als "Nichtkammer" bezeichnet.</t>
  </si>
  <si>
    <t> </t>
  </si>
  <si>
    <t>Anteil in %</t>
  </si>
  <si>
    <t>-</t>
  </si>
  <si>
    <t>Alle Sparten</t>
  </si>
  <si>
    <t>INSGESAMT</t>
  </si>
  <si>
    <t>1) Lehrlinge die außerhalb des Wirtschaftskammerbereichs (zB Rechtsanwälte, Magistrate, usw) und in Ausbildungseinrichtungen nach dem</t>
  </si>
  <si>
    <t xml:space="preserve">   Berufsausbildungsgesetz (zB im Auftrag des AMS und selbständigen Einrichtungen) tätig sind.</t>
  </si>
  <si>
    <t>Lehrlinge nach Sparten, Lehrjahren und Geschlecht</t>
  </si>
  <si>
    <t>1. Lehrjahr</t>
  </si>
  <si>
    <t>2. Lehrjahr</t>
  </si>
  <si>
    <t>3. Lehrjahr</t>
  </si>
  <si>
    <t>4. Lehrjahr</t>
  </si>
  <si>
    <t>gesamt</t>
  </si>
  <si>
    <t>m</t>
  </si>
  <si>
    <t>w</t>
  </si>
  <si>
    <t xml:space="preserve">  Summe in Ausbildungsbetrieben</t>
  </si>
  <si>
    <t>INSGESAMT 3)</t>
  </si>
  <si>
    <t xml:space="preserve">1) Nicht der Kammer der gewerblichen Wirtschaft zugehörige Betriebe (zB Rechtsanwälte, Magistrate, usw). Der Bereich "Sonstige Lehrberechtigte" wurde bis zum Jahr 2012 </t>
  </si>
  <si>
    <t xml:space="preserve">    als "Nichtkammer" bezeichnet. </t>
  </si>
  <si>
    <t>2) Ausbildungseinrichtungen nach dem Berufsausbildungsgesetz (zB Überbetriebliche Lehrausbildungen im Auftrag des AMS, selbständige Ausbildungseinrichtungen).</t>
  </si>
  <si>
    <t>Lehrlinge nach Bundesländern, Lehrjahren und Geschlecht</t>
  </si>
  <si>
    <t>Lehrlinge im 1. Lehrjahr</t>
  </si>
  <si>
    <t xml:space="preserve">Veränderung </t>
  </si>
  <si>
    <t>zum Vorjahr
in %</t>
  </si>
  <si>
    <t xml:space="preserve">1) Nicht der Kammer der gewerblichen Wirtschaft zugehörige Betriebe (zB Rechtsanwälte, Magistrate, usw). </t>
  </si>
  <si>
    <t xml:space="preserve">    Der Bereich "Sonstige Lehrberechtigte" wurde bis zum Jahr 2012 als "Nichtkammer" bezeichnet. </t>
  </si>
  <si>
    <t>LEHRLINGSSTATISTIK, Stichtag 31.12.</t>
  </si>
  <si>
    <t>Quelle: LEHRLINGSSTATISTIK, Wirtschaftskammern Österreichs</t>
  </si>
  <si>
    <t>Demografische Entwicklung 1)</t>
  </si>
  <si>
    <t>Jahr</t>
  </si>
  <si>
    <t>Anzahl der      
15-jährigen</t>
  </si>
  <si>
    <t>Veränderung gegenüber 
dem Vorjahr</t>
  </si>
  <si>
    <t xml:space="preserve">Anzahl der 
Lehrlinge im      </t>
  </si>
  <si>
    <t>Anteil der Lehrlinge im 1. Lehrjahr
an der Anzahl der</t>
  </si>
  <si>
    <r>
      <t xml:space="preserve">im Jahresdurchschnitt </t>
    </r>
    <r>
      <rPr>
        <vertAlign val="superscript"/>
        <sz val="8"/>
        <rFont val="Trebuchet MS"/>
        <family val="2"/>
      </rPr>
      <t>2)</t>
    </r>
  </si>
  <si>
    <t xml:space="preserve">15-jährigen, in % </t>
  </si>
  <si>
    <t>1) Für die Darstellung der demografischen Entwicklung und der Anteile wird - abweichend zu früheren Darstellungen - die Anzahl der 
   15-jährigen und die Anzahl der Lehrlinge im ersten Lehrjahr herangezogen.</t>
  </si>
  <si>
    <r>
      <rPr>
        <b/>
        <sz val="9"/>
        <rFont val="Trebuchet MS"/>
        <family val="2"/>
      </rPr>
      <t>Quelle:</t>
    </r>
    <r>
      <rPr>
        <sz val="9"/>
        <rFont val="Trebuchet MS"/>
        <family val="2"/>
      </rPr>
      <t xml:space="preserve"> LEHRLINGSSTATISTIK, Wirtschaftskammern Österreichs</t>
    </r>
  </si>
  <si>
    <t>Lehrbetriebe und Lehrlinge nach Sparten</t>
  </si>
  <si>
    <r>
      <t xml:space="preserve">Lehrbetriebe </t>
    </r>
    <r>
      <rPr>
        <vertAlign val="superscript"/>
        <sz val="10"/>
        <rFont val="Trebuchet MS"/>
        <family val="2"/>
      </rPr>
      <t>1)</t>
    </r>
  </si>
  <si>
    <t>auf 1 Lehrbetrieb
entfallen … Lehrlinge</t>
  </si>
  <si>
    <r>
      <t xml:space="preserve">Sonstige Lehrberechtigte </t>
    </r>
    <r>
      <rPr>
        <vertAlign val="superscript"/>
        <sz val="10"/>
        <rFont val="Trebuchet MS"/>
        <family val="2"/>
      </rPr>
      <t>2)</t>
    </r>
  </si>
  <si>
    <t xml:space="preserve">   Summe in Ausbildungsbetrieben</t>
  </si>
  <si>
    <r>
      <t xml:space="preserve">Überbetriebliche Lehrausbildung </t>
    </r>
    <r>
      <rPr>
        <vertAlign val="superscript"/>
        <sz val="10"/>
        <rFont val="Trebuchet MS"/>
        <family val="2"/>
      </rPr>
      <t>3)</t>
    </r>
  </si>
  <si>
    <t xml:space="preserve">1) In dieser Aufsummierung der Lehrbetriebe nach Sparten ergibt sich aufgrund der Mehrfachmitgliedschaften ein höherer Wert </t>
  </si>
  <si>
    <t xml:space="preserve">    Zu beachten ist allerdings, dass ein Kammermitglied mit Standorten in mehreren Bundesländern bis zu neun Mal</t>
  </si>
  <si>
    <t xml:space="preserve">    in dieser Summe enthalten sein kann.</t>
  </si>
  <si>
    <t xml:space="preserve">2) Nicht der Kammer der gewerblichen Wirtschaft zugehörige Betriebe (zB Rechtsanwälte, Magistrate, usw). </t>
  </si>
  <si>
    <t xml:space="preserve">3) Ausbildungseinrichtungen nach dem Berufsausbildungsgesetz </t>
  </si>
  <si>
    <t xml:space="preserve">    (zB Überbetriebliche Lehrausbildungen im Auftrag des AMS, selbständige Ausbildungseinrichtungen).</t>
  </si>
  <si>
    <t>INSGESAMT 4)</t>
  </si>
  <si>
    <t>Berufsausbildung gemäß §8b</t>
  </si>
  <si>
    <t>Die zehn häufigsten Lehrberufe</t>
  </si>
  <si>
    <t>Mädchen</t>
  </si>
  <si>
    <t>Burschen</t>
  </si>
  <si>
    <t>Lehrberuf</t>
  </si>
  <si>
    <t>Anteil an den 
weiblichen
Lehrlingen insgesamt
 in %</t>
  </si>
  <si>
    <t>Anteil an den 
männlichen
Lehrlingen insgesamt
 in %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</si>
  <si>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</si>
  <si>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</si>
  <si>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</si>
  <si>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</si>
  <si>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</si>
  <si>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</si>
  <si>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</si>
  <si>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</si>
  <si>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</si>
  <si>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</si>
  <si>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Bürokauffrau</t>
  </si>
  <si>
    <t>Köchin</t>
  </si>
  <si>
    <t>Verwaltungsassistentin</t>
  </si>
  <si>
    <t>Pharmazeutisch-kaufmännische Assistenz</t>
  </si>
  <si>
    <t>Restaurantfachfrau</t>
  </si>
  <si>
    <t>Hotel- und Gastgewerbeassistentin</t>
  </si>
  <si>
    <t>Summe "TOP-10"</t>
  </si>
  <si>
    <t>Kraftfahrzeugtechnik</t>
  </si>
  <si>
    <t>Lehrlinge insgesamt</t>
  </si>
  <si>
    <t>2) Ausbildungseinrichtungen nach dem Berufsausbildungsgesetz</t>
  </si>
  <si>
    <r>
      <t xml:space="preserve">Sonstige </t>
    </r>
    <r>
      <rPr>
        <vertAlign val="superscript"/>
        <sz val="10"/>
        <rFont val="Trebuchet MS"/>
        <family val="2"/>
      </rPr>
      <t>1)</t>
    </r>
  </si>
  <si>
    <t>x</t>
  </si>
  <si>
    <t>www.wko.at/x</t>
  </si>
  <si>
    <t xml:space="preserve">m=männlich, w=weiblich, x=weitere, siehe </t>
  </si>
  <si>
    <t>Friseurin (Stylistin)</t>
  </si>
  <si>
    <t>Koch</t>
  </si>
  <si>
    <t>Aufgrund der geringen Fallzahl erfolgt diese Auswertung nur für Mädchen und Burschen. Personen mit anderen Geschlechtseinträgen als weiblich oder männlich sind daher nicht erfasst.</t>
  </si>
  <si>
    <r>
      <t xml:space="preserve">Sonstige Lehrberechtigte </t>
    </r>
    <r>
      <rPr>
        <vertAlign val="superscript"/>
        <sz val="8"/>
        <rFont val="Trebuchet MS"/>
        <family val="2"/>
      </rPr>
      <t>1)</t>
    </r>
  </si>
  <si>
    <r>
      <t>Überbetriebliche Lehrausbildung</t>
    </r>
    <r>
      <rPr>
        <vertAlign val="superscript"/>
        <sz val="8"/>
        <rFont val="Trebuchet MS"/>
        <family val="2"/>
      </rPr>
      <t xml:space="preserve">2) </t>
    </r>
  </si>
  <si>
    <t>Lehrlingsstatistik 31.12.2025</t>
  </si>
  <si>
    <t>1) Davon haben 8.362 Jugendliche einen Ausbildungsplatz in der Berufsausbildung gemäß §8b</t>
  </si>
  <si>
    <t xml:space="preserve">   (7.091 in verlängerten Lehrausbildungen und 1.271 in Teilqualifizierungen;</t>
  </si>
  <si>
    <t xml:space="preserve">    6.243 werden in Unternehmungen und 2.119 in Einrichtungen ausgebildet). </t>
  </si>
  <si>
    <t>Quelle: LEHRLINGSSTATISTIK 2025, Wirtschaftskammern Österreichs</t>
  </si>
  <si>
    <t>3) Davon haben 8.362 Jugendliche einen Ausbildungsplatz in der Berufsausbildung gemäß §8b</t>
  </si>
  <si>
    <t>3) Davon haben 286 Jugendliche einen Ausbildungsplatz in der Berufsausbildung gemäß §8b</t>
  </si>
  <si>
    <t xml:space="preserve">   (215 in verlängerten Lehrausbildungen und 71 in Teilqualifizierungen;</t>
  </si>
  <si>
    <t xml:space="preserve">    158 werden in Unternehmungen und 128 in Einrichtungen ausgebildet). </t>
  </si>
  <si>
    <t>3) Davon haben 467 Jugendliche einen Ausbildungsplatz in der Berufsausbildung gemäß §8b</t>
  </si>
  <si>
    <t xml:space="preserve">   (404 in verlängerten Lehrausbildungen und 63 in Teilqualifizierungen;</t>
  </si>
  <si>
    <t xml:space="preserve">    403 werden in Unternehmungen und 64 in Einrichtungen ausgebildet). </t>
  </si>
  <si>
    <t>3) Davon haben 1.401 Jugendliche einen Ausbildungsplatz in der Berufsausbildung gemäß §8b</t>
  </si>
  <si>
    <t xml:space="preserve">   (1.292 in verlängerten Lehrausbildungen und 109 in Teilqualifizierungen;</t>
  </si>
  <si>
    <t xml:space="preserve">    1.102 werden in Unternehmungen und 299 in Einrichtungen ausgebildet). </t>
  </si>
  <si>
    <t>3) Davon haben 1.975 Jugendliche einen Ausbildungsplatz in der Berufsausbildung gemäß §8b</t>
  </si>
  <si>
    <t xml:space="preserve">   (1.719 in verlängerten Lehrausbildungen und 256 in Teilqualifizierungen;</t>
  </si>
  <si>
    <t xml:space="preserve">    1.721 werden in Unternehmungen und 254 in Einrichtungen ausgebildet). </t>
  </si>
  <si>
    <t>3) Davon haben 418 Jugendliche einen Ausbildungsplatz in der Berufsausbildung gemäß §8b</t>
  </si>
  <si>
    <t xml:space="preserve">   (235 in verlängerten Lehrausbildungen und 183 in Teilqualifizierungen;</t>
  </si>
  <si>
    <t xml:space="preserve">    304 werden in Unternehmungen und 114 in Einrichtungen ausgebildet). </t>
  </si>
  <si>
    <t>3) Davon haben 1.488 Jugendliche einen Ausbildungsplatz in der Berufsausbildung gemäß §8b</t>
  </si>
  <si>
    <t xml:space="preserve">   (1.270 in verlängerten Lehrausbildungen und 218 in Teilqualifizierungen;</t>
  </si>
  <si>
    <t xml:space="preserve">    1.244 werden in Unternehmungen und 244 in Einrichtungen ausgebildet). </t>
  </si>
  <si>
    <t>3) Davon haben 504 Jugendliche einen Ausbildungsplatz in der Berufsausbildung gemäß §8b</t>
  </si>
  <si>
    <t xml:space="preserve">   (451 in verlängerten Lehrausbildungen und 53 in Teilqualifizierungen;</t>
  </si>
  <si>
    <t xml:space="preserve">    442 werden in Unternehmungen und 62 in Einrichtungen ausgebildet). </t>
  </si>
  <si>
    <t>3) Davon haben 327 Jugendliche einen Ausbildungsplatz in der Berufsausbildung gemäß §8b</t>
  </si>
  <si>
    <t xml:space="preserve">   (255 in verlängerten Lehrausbildungen und 72 in Teilqualifizierungen;</t>
  </si>
  <si>
    <t xml:space="preserve">    296 werden in Unternehmungen und 31 in Einrichtungen ausgebildet). </t>
  </si>
  <si>
    <t>3) Davon haben 1.496 Jugendliche einen Ausbildungsplatz in der Berufsausbildung gemäß §8b</t>
  </si>
  <si>
    <t xml:space="preserve">   (1.250 in verlängerten Lehrausbildungen und 246 in Teilqualifizierungen;</t>
  </si>
  <si>
    <t xml:space="preserve">    573 werden in Unternehmungen und 923 in Einrichtungen ausgebildet). </t>
  </si>
  <si>
    <t xml:space="preserve">Lehrlinge nach Sparten und Bundesländern 1980 - 2025 </t>
  </si>
  <si>
    <t>3) Davon haben 8.362 Jugendliche einen Ausbildungsplatz in der Berufsausbildung gemäß §8b (7.091 in verlängerten Lehrausbildungen und 1.271 in</t>
  </si>
  <si>
    <t xml:space="preserve">    Teilqualifizierungen; 6.243 werden in Unternehmungen und 2.119 in Einrichtungen ausgebildet). </t>
  </si>
  <si>
    <t xml:space="preserve">          m=männlich, w=weiblich, x=weitere, siehe</t>
  </si>
  <si>
    <t>1) Davon haben 8.362 Jugendliche einen Ausbildungsplatz in der Berufsausbildung gemäß §8b (7.091 in verlängerten Lehrausbildungen und 1.271 in Teilqualifizierungen;</t>
  </si>
  <si>
    <t xml:space="preserve">Lehrlinge im 1. Lehrjahr nach Sparten 2005 - 2025 </t>
  </si>
  <si>
    <t xml:space="preserve">Lehrlinge im 1. Lehrjahr nach Bundesländern 2005 - 2025 </t>
  </si>
  <si>
    <t xml:space="preserve">2) Bevölkerungsstatistik, STATISTIK AUSTRIA (2025: vorläufig; rückwirkend bis 2024 wurden die Daten revidiert) </t>
  </si>
  <si>
    <t xml:space="preserve">    als bei einer Zählung nach Kammermitgliedschaften (25.168 - dies entspricht einer Einmalzählung des Mitglieds pro Bundesland).</t>
  </si>
  <si>
    <t>4) Davon haben 8.362 Jugendliche einen Ausbildungsplatz in der Berufsausbildung gemäß §8b</t>
  </si>
  <si>
    <t xml:space="preserve">    als bei einer Zählung nach Kammermitgliedschaften (735 - dies entspricht einer Einmalzählung des Mitglieds pro Bundesland).</t>
  </si>
  <si>
    <t>4) Davon haben 286 Jugendliche einen Ausbildungsplatz in der Berufsausbildung gemäß §8b</t>
  </si>
  <si>
    <t xml:space="preserve">    als bei einer Zählung nach Kammermitgliedschaften (1.990 - dies entspricht einer Einmalzählung des Mitglieds pro Bundesland).</t>
  </si>
  <si>
    <t>4) Davon haben 467 Jugendliche einen Ausbildungsplatz in der Berufsausbildung gemäß §8b</t>
  </si>
  <si>
    <t xml:space="preserve">    als bei einer Zählung nach Kammermitgliedschaften (4.209 - dies entspricht einer Einmalzählung des Mitglieds pro Bundesland).</t>
  </si>
  <si>
    <t>4) Davon haben 1.401 Jugendliche einen Ausbildungsplatz in der Berufsausbildung gemäß §8b</t>
  </si>
  <si>
    <t xml:space="preserve">    als bei einer Zählung nach Kammermitgliedschaften (4.734 - dies entspricht einer Einmalzählung des Mitglieds pro Bundesland).</t>
  </si>
  <si>
    <t>4) Davon haben 1.975 Jugendliche einen Ausbildungsplatz in der Berufsausbildung gemäß §8b</t>
  </si>
  <si>
    <t xml:space="preserve">    als bei einer Zählung nach Kammermitgliedschaften (2.271 - dies entspricht einer Einmalzählung des Mitglieds pro Bundesland).</t>
  </si>
  <si>
    <t>4) Davon haben 418 Jugendliche einen Ausbildungsplatz in der Berufsausbildung gemäß §8b</t>
  </si>
  <si>
    <t xml:space="preserve">    als bei einer Zählung nach Kammermitgliedschaften (3.517 - dies entspricht einer Einmalzählung des Mitglieds pro Bundesland).</t>
  </si>
  <si>
    <t>4) Davon haben 1.488 Jugendliche einen Ausbildungsplatz in der Berufsausbildung gemäß §8b</t>
  </si>
  <si>
    <t xml:space="preserve">    als bei einer Zählung nach Kammermitgliedschaften (2.896 - dies entspricht einer Einmalzählung des Mitglieds pro Bundesland).</t>
  </si>
  <si>
    <t>4) Davon haben 504 Jugendliche einen Ausbildungsplatz in der Berufsausbildung gemäß §8b</t>
  </si>
  <si>
    <t xml:space="preserve">    als bei einer Zählung nach Kammermitgliedschaften (1.570 - dies entspricht einer Einmalzählung des Mitglieds pro Bundesland).</t>
  </si>
  <si>
    <t>4) Davon haben 327 Jugendliche einen Ausbildungsplatz in der Berufsausbildung gemäß §8b</t>
  </si>
  <si>
    <t xml:space="preserve">    als bei einer Zählung nach Kammermitgliedschaften (3.246 - dies entspricht einer Einmalzählung des Mitglieds pro Bundesland).</t>
  </si>
  <si>
    <t>4) Davon haben 1.496 Jugendliche einen Ausbildungsplatz in der Berufsausbildung gemäß §8b</t>
  </si>
  <si>
    <t>Einzelhandel</t>
  </si>
  <si>
    <t>Metalltechnik</t>
  </si>
  <si>
    <t>Konditorei (Zuckerbäckerei)</t>
  </si>
  <si>
    <t>Elektrotechnik</t>
  </si>
  <si>
    <t>Installations- und Gebäudetechnik</t>
  </si>
  <si>
    <t>Mechatronik</t>
  </si>
  <si>
    <t>Informationstechnologie</t>
  </si>
  <si>
    <t>Land- und Baumaschinentechnik</t>
  </si>
  <si>
    <t>Hochbau</t>
  </si>
  <si>
    <t>Karosseriebautechnik</t>
  </si>
  <si>
    <t>Betonbau</t>
  </si>
  <si>
    <t>Gastronomiefachfrau</t>
  </si>
  <si>
    <t>Tischlerei - Schwerpunkt Allgemeine Tischlerei</t>
  </si>
  <si>
    <t>Großhandelskauffrau</t>
  </si>
  <si>
    <t>Industriekauffrau</t>
  </si>
  <si>
    <t>Prozesstechnik</t>
  </si>
  <si>
    <t>Bankkauffrau</t>
  </si>
  <si>
    <t>Zimmerei</t>
  </si>
  <si>
    <t>Labortechnik</t>
  </si>
  <si>
    <t>Pflegeassistenz-AV</t>
  </si>
  <si>
    <t>Betriebslogistikkauffrau</t>
  </si>
  <si>
    <t>Zahnärztliche Fachassistenz</t>
  </si>
  <si>
    <t>Elektronik</t>
  </si>
  <si>
    <t>Lehrberufe inkl. Vorgängerlehrberufe, Modulberuf und Schwerpunktlehrberufe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</si>
</sst>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3" formatCode="_-* #,##0.00_-;\-* #,##0.00_-;_-* &quot;-&quot;??_-;_-@_-"/>
    <numFmt numFmtId="164" formatCode="??0.0"/>
    <numFmt numFmtId="165" formatCode="???,?00"/>
    <numFmt numFmtId="166" formatCode="\+?0.0;\-?0.0"/>
    <numFmt numFmtId="167" formatCode="0.0"/>
    <numFmt numFmtId="168" formatCode="???,##0"/>
    <numFmt numFmtId="169" formatCode="?,??0"/>
    <numFmt numFmtId="170" formatCode="#,###"/>
    <numFmt numFmtId="171" formatCode="#,###.0"/>
    <numFmt numFmtId="172" formatCode="_-* #,##0.00\ &quot;€&quot;_-;\-* #,##0.00\ &quot;€&quot;_-;_-* &quot;-&quot;??\ &quot;€&quot;_-;_-@_-"/>
    <numFmt numFmtId="173" formatCode="\+\ ?,??0;\-\ ?,??0"/>
    <numFmt numFmtId="174" formatCode="???,??0"/>
    <numFmt numFmtId="175" formatCode="\+\ ?,???;\-\ ?,???"/>
    <numFmt numFmtId="176" formatCode="??,??0"/>
    <numFmt numFmtId="177" formatCode="???,???"/>
    <numFmt numFmtId="178" formatCode="\+?,??0;\-?,??0"/>
    <numFmt numFmtId="179" formatCode="??,##0"/>
    <numFmt numFmtId="180" formatCode="?0.0"/>
    <numFmt numFmtId="181" formatCode="#0"/>
    <numFmt numFmtId="182" formatCode="??,000"/>
    <numFmt numFmtId="183" formatCode="?#,##0"/>
    <numFmt numFmtId="184" formatCode="?,000"/>
  </numFmts>
  <fonts count="36">
    <font>
      <sz val="10"/>
      <color theme="1"/>
      <name val="Trebuchet MS"/>
      <family val="2"/>
    </font>
    <font>
      <sz val="11"/>
      <color theme="1"/>
      <name val="Trebuchet MS"/>
      <family val="2"/>
    </font>
    <font>
      <sz val="10"/>
      <name val="Arial"/>
      <family val="2"/>
    </font>
    <font>
      <sz val="10"/>
      <name val="Trebuchet MS"/>
      <family val="2"/>
    </font>
    <font>
      <b/>
      <sz val="10"/>
      <name val="Trebuchet MS"/>
      <family val="2"/>
    </font>
    <font>
      <sz val="12"/>
      <name val="Trebuchet MS"/>
      <family val="2"/>
    </font>
    <font>
      <sz val="10"/>
      <name val="MS Sans Serif"/>
      <family val="2"/>
    </font>
    <font>
      <sz val="8"/>
      <name val="Trebuchet MS"/>
      <family val="2"/>
    </font>
    <font>
      <b/>
      <sz val="8"/>
      <name val="Trebuchet MS"/>
      <family val="2"/>
    </font>
    <font>
      <sz val="10"/>
      <color theme="1"/>
      <name val="Trebuchet MS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sz val="8"/>
      <color theme="1" tint="0.249977111117893"/>
      <name val="Trebuchet MS"/>
      <family val="2"/>
    </font>
    <font>
      <b/>
      <sz val="12"/>
      <name val="Trebuchet MS"/>
      <family val="2"/>
    </font>
    <font>
      <sz val="12"/>
      <color theme="1" tint="0.34998626667073579"/>
      <name val="Trebuchet MS"/>
      <family val="2"/>
    </font>
    <font>
      <b/>
      <sz val="12"/>
      <color theme="1" tint="0.34998626667073579"/>
      <name val="Trebuchet MS"/>
      <family val="2"/>
    </font>
    <font>
      <sz val="10"/>
      <color theme="1" tint="0.34998626667073579"/>
      <name val="Trebuchet MS"/>
      <family val="2"/>
    </font>
    <font>
      <vertAlign val="superscript"/>
      <sz val="10"/>
      <name val="Trebuchet MS"/>
      <family val="2"/>
    </font>
    <font>
      <b/>
      <sz val="11"/>
      <name val="Trebuchet MS"/>
      <family val="2"/>
    </font>
    <font>
      <sz val="9"/>
      <name val="Trebuchet MS"/>
      <family val="2"/>
    </font>
    <font>
      <b/>
      <sz val="9"/>
      <name val="Trebuchet MS"/>
      <family val="2"/>
    </font>
    <font>
      <vertAlign val="superscript"/>
      <sz val="8"/>
      <name val="Trebuchet MS"/>
      <family val="2"/>
    </font>
    <font>
      <sz val="10"/>
      <color theme="1" tint="0.34998626667073579"/>
      <name val="Arial"/>
      <family val="2"/>
    </font>
    <font>
      <b/>
      <sz val="10"/>
      <color theme="1" tint="0.34998626667073579"/>
      <name val="Trebuchet MS"/>
      <family val="2"/>
    </font>
    <font>
      <sz val="9"/>
      <name val="Arial"/>
      <family val="2"/>
    </font>
    <font>
      <sz val="8"/>
      <color indexed="10"/>
      <name val="Trebuchet MS"/>
      <family val="2"/>
    </font>
    <font>
      <sz val="10"/>
      <color rgb="FFFF0000"/>
      <name val="Trebuchet MS"/>
      <family val="2"/>
    </font>
    <font>
      <sz val="10"/>
      <name val="Optima"/>
    </font>
    <font>
      <b/>
      <sz val="7"/>
      <name val="Trebuchet MS"/>
      <family val="2"/>
    </font>
    <font>
      <i/>
      <sz val="9"/>
      <name val="Trebuchet MS"/>
      <family val="2"/>
    </font>
    <font>
      <sz val="9"/>
      <color theme="1" tint="0.34998626667073579"/>
      <name val="Trebuchet MS"/>
      <family val="2"/>
    </font>
    <font>
      <sz val="8"/>
      <color theme="1"/>
      <name val="Trebuchet MS"/>
      <family val="2"/>
    </font>
    <font>
      <u/>
      <sz val="10"/>
      <color theme="10"/>
      <name val="Trebuchet MS"/>
      <family val="2"/>
    </font>
    <font>
      <u/>
      <sz val="9"/>
      <color theme="10"/>
      <name val="Trebuchet MS"/>
      <family val="2"/>
    </font>
    <font>
      <sz val="8"/>
      <color theme="0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rgb="FFE20613"/>
      </bottom>
      <diagonal/>
    </border>
    <border>
      <left/>
      <right/>
      <top style="thin">
        <color rgb="FFE20613"/>
      </top>
      <bottom style="thin">
        <color rgb="FFE20613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E20613"/>
      </bottom>
      <diagonal/>
    </border>
    <border>
      <left/>
      <right style="thin">
        <color indexed="64"/>
      </right>
      <top/>
      <bottom style="thin">
        <color rgb="FFE20613"/>
      </bottom>
      <diagonal/>
    </border>
    <border>
      <left style="thin">
        <color indexed="64"/>
      </left>
      <right/>
      <top style="thin">
        <color rgb="FFE20613"/>
      </top>
      <bottom style="thin">
        <color rgb="FFE20613"/>
      </bottom>
      <diagonal/>
    </border>
    <border>
      <left/>
      <right style="thin">
        <color indexed="64"/>
      </right>
      <top style="thin">
        <color rgb="FFE20613"/>
      </top>
      <bottom style="thin">
        <color rgb="FFE20613"/>
      </bottom>
      <diagonal/>
    </border>
    <border>
      <left/>
      <right/>
      <top style="thin">
        <color rgb="FFE20613"/>
      </top>
      <bottom/>
      <diagonal/>
    </border>
  </borders>
  <cellStyleXfs count="14">
    <xf numFmtId="0" fontId="0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1" fillId="0" borderId="0"/>
    <xf numFmtId="9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6" fillId="0" borderId="0"/>
    <xf numFmtId="0" fontId="9" fillId="0" borderId="0"/>
    <xf numFmtId="0" fontId="28" fillId="0" borderId="0"/>
    <xf numFmtId="0" fontId="33" fillId="0" borderId="0" applyNumberFormat="0" applyFill="0" applyBorder="0" applyAlignment="0" applyProtection="0"/>
  </cellStyleXfs>
  <cellXfs count="363">
    <xf numFmtId="0" fontId="0" fillId="0" borderId="0" xfId="0"/>
    <xf numFmtId="0" fontId="3" fillId="0" borderId="0" xfId="2" applyFont="1"/>
    <xf numFmtId="0" fontId="3" fillId="0" borderId="0" xfId="2" applyFont="1" applyBorder="1" applyAlignment="1">
      <alignment vertical="center" wrapText="1"/>
    </xf>
    <xf numFmtId="0" fontId="5" fillId="0" borderId="0" xfId="2" applyFont="1" applyAlignment="1">
      <alignment horizontal="center"/>
    </xf>
    <xf numFmtId="0" fontId="5" fillId="0" borderId="0" xfId="2" applyFont="1"/>
    <xf numFmtId="0" fontId="3" fillId="0" borderId="0" xfId="2" applyFont="1" applyBorder="1"/>
    <xf numFmtId="167" fontId="3" fillId="0" borderId="0" xfId="2" applyNumberFormat="1" applyFont="1"/>
    <xf numFmtId="0" fontId="4" fillId="0" borderId="0" xfId="4" applyFont="1" applyBorder="1" applyAlignment="1"/>
    <xf numFmtId="0" fontId="7" fillId="0" borderId="0" xfId="2" applyFont="1"/>
    <xf numFmtId="0" fontId="7" fillId="0" borderId="0" xfId="2" applyFont="1" applyAlignment="1">
      <alignment vertical="center"/>
    </xf>
    <xf numFmtId="0" fontId="7" fillId="0" borderId="0" xfId="2" applyFont="1" applyAlignment="1"/>
    <xf numFmtId="3" fontId="4" fillId="0" borderId="1" xfId="6" applyNumberFormat="1" applyFont="1" applyBorder="1" applyAlignment="1">
      <alignment horizontal="centerContinuous" vertical="center" wrapText="1"/>
    </xf>
    <xf numFmtId="3" fontId="4" fillId="0" borderId="1" xfId="6" applyNumberFormat="1" applyFont="1" applyBorder="1" applyAlignment="1">
      <alignment horizontal="centerContinuous" vertical="center"/>
    </xf>
    <xf numFmtId="3" fontId="8" fillId="0" borderId="2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3" fontId="3" fillId="0" borderId="0" xfId="6" applyNumberFormat="1" applyFont="1" applyBorder="1" applyAlignment="1">
      <alignment vertical="center"/>
    </xf>
    <xf numFmtId="169" fontId="4" fillId="0" borderId="0" xfId="6" applyNumberFormat="1" applyFont="1" applyBorder="1" applyAlignment="1">
      <alignment horizontal="center" vertical="center"/>
    </xf>
    <xf numFmtId="169" fontId="3" fillId="0" borderId="0" xfId="6" applyNumberFormat="1" applyFont="1" applyBorder="1" applyAlignment="1">
      <alignment horizontal="center" vertical="center"/>
    </xf>
    <xf numFmtId="3" fontId="4" fillId="0" borderId="1" xfId="6" applyNumberFormat="1" applyFont="1" applyBorder="1" applyAlignment="1">
      <alignment horizontal="left" vertical="center"/>
    </xf>
    <xf numFmtId="169" fontId="4" fillId="0" borderId="1" xfId="6" applyNumberFormat="1" applyFont="1" applyBorder="1" applyAlignment="1">
      <alignment horizontal="center" vertical="center"/>
    </xf>
    <xf numFmtId="0" fontId="0" fillId="0" borderId="0" xfId="0"/>
    <xf numFmtId="3" fontId="3" fillId="0" borderId="1" xfId="6" applyNumberFormat="1" applyFont="1" applyBorder="1" applyAlignment="1">
      <alignment horizontal="center"/>
    </xf>
    <xf numFmtId="169" fontId="3" fillId="0" borderId="1" xfId="6" applyNumberFormat="1" applyFont="1" applyBorder="1" applyAlignment="1">
      <alignment horizontal="center" vertical="center"/>
    </xf>
    <xf numFmtId="3" fontId="3" fillId="0" borderId="2" xfId="6" applyNumberFormat="1" applyFont="1" applyBorder="1" applyAlignment="1">
      <alignment horizontal="center" vertical="center"/>
    </xf>
    <xf numFmtId="3" fontId="3" fillId="0" borderId="2" xfId="6" applyNumberFormat="1" applyFont="1" applyBorder="1" applyAlignment="1">
      <alignment horizontal="left" vertical="center"/>
    </xf>
    <xf numFmtId="0" fontId="2" fillId="0" borderId="0" xfId="2"/>
    <xf numFmtId="0" fontId="1" fillId="0" borderId="0" xfId="7"/>
    <xf numFmtId="0" fontId="2" fillId="0" borderId="0" xfId="2" applyAlignment="1">
      <alignment horizontal="left"/>
    </xf>
    <xf numFmtId="170" fontId="2" fillId="0" borderId="0" xfId="2" applyNumberFormat="1"/>
    <xf numFmtId="167" fontId="0" fillId="0" borderId="0" xfId="8" applyNumberFormat="1" applyFont="1"/>
    <xf numFmtId="171" fontId="2" fillId="0" borderId="0" xfId="2" applyNumberFormat="1"/>
    <xf numFmtId="167" fontId="9" fillId="0" borderId="0" xfId="7" applyNumberFormat="1" applyFont="1"/>
    <xf numFmtId="0" fontId="9" fillId="0" borderId="0" xfId="7" applyFont="1"/>
    <xf numFmtId="0" fontId="10" fillId="3" borderId="3" xfId="2" applyFont="1" applyFill="1" applyBorder="1" applyAlignment="1">
      <alignment horizontal="left"/>
    </xf>
    <xf numFmtId="0" fontId="11" fillId="0" borderId="0" xfId="2" applyFont="1" applyAlignment="1">
      <alignment horizontal="left"/>
    </xf>
    <xf numFmtId="0" fontId="2" fillId="0" borderId="0" xfId="2" applyFont="1"/>
    <xf numFmtId="167" fontId="2" fillId="0" borderId="0" xfId="2" applyNumberFormat="1" applyFont="1"/>
    <xf numFmtId="0" fontId="12" fillId="4" borderId="4" xfId="2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170" fontId="0" fillId="0" borderId="0" xfId="0" applyNumberFormat="1"/>
    <xf numFmtId="0" fontId="0" fillId="0" borderId="0" xfId="0" applyNumberFormat="1"/>
    <xf numFmtId="2" fontId="0" fillId="0" borderId="0" xfId="0" applyNumberFormat="1"/>
    <xf numFmtId="0" fontId="3" fillId="0" borderId="1" xfId="6" applyNumberFormat="1" applyFont="1" applyBorder="1" applyAlignment="1"/>
    <xf numFmtId="169" fontId="0" fillId="0" borderId="0" xfId="0" applyNumberFormat="1"/>
    <xf numFmtId="3" fontId="0" fillId="0" borderId="0" xfId="0" applyNumberFormat="1"/>
    <xf numFmtId="0" fontId="13" fillId="2" borderId="0" xfId="2" applyFont="1" applyFill="1"/>
    <xf numFmtId="0" fontId="13" fillId="2" borderId="0" xfId="2" applyFont="1" applyFill="1" applyAlignment="1">
      <alignment vertical="center"/>
    </xf>
    <xf numFmtId="0" fontId="2" fillId="0" borderId="0" xfId="2" applyAlignment="1">
      <alignment horizontal="center"/>
    </xf>
    <xf numFmtId="2" fontId="0" fillId="0" borderId="0" xfId="0" applyNumberFormat="1" applyAlignment="1">
      <alignment horizontal="left"/>
    </xf>
    <xf numFmtId="3" fontId="2" fillId="0" borderId="0" xfId="2" applyNumberFormat="1"/>
    <xf numFmtId="0" fontId="3" fillId="5" borderId="0" xfId="2" applyFont="1" applyFill="1" applyBorder="1"/>
    <xf numFmtId="0" fontId="3" fillId="0" borderId="0" xfId="4" applyFont="1" applyBorder="1"/>
    <xf numFmtId="165" fontId="3" fillId="0" borderId="0" xfId="5" applyNumberFormat="1" applyFont="1" applyBorder="1" applyAlignment="1">
      <alignment horizontal="center" vertical="center"/>
    </xf>
    <xf numFmtId="164" fontId="3" fillId="0" borderId="0" xfId="5" applyNumberFormat="1" applyFont="1" applyBorder="1" applyAlignment="1">
      <alignment horizontal="center"/>
    </xf>
    <xf numFmtId="173" fontId="3" fillId="0" borderId="0" xfId="5" applyNumberFormat="1" applyFont="1" applyBorder="1" applyAlignment="1">
      <alignment horizontal="center"/>
    </xf>
    <xf numFmtId="166" fontId="3" fillId="0" borderId="0" xfId="5" applyNumberFormat="1" applyFont="1" applyBorder="1" applyAlignment="1">
      <alignment horizontal="center"/>
    </xf>
    <xf numFmtId="165" fontId="3" fillId="0" borderId="0" xfId="2" applyNumberFormat="1" applyFont="1"/>
    <xf numFmtId="0" fontId="7" fillId="2" borderId="0" xfId="2" applyFont="1" applyFill="1"/>
    <xf numFmtId="0" fontId="7" fillId="2" borderId="0" xfId="2" applyFont="1" applyFill="1" applyAlignment="1">
      <alignment vertical="center"/>
    </xf>
    <xf numFmtId="0" fontId="14" fillId="0" borderId="0" xfId="2" applyFont="1" applyFill="1" applyAlignment="1"/>
    <xf numFmtId="0" fontId="14" fillId="0" borderId="0" xfId="2" applyFont="1"/>
    <xf numFmtId="0" fontId="5" fillId="0" borderId="0" xfId="2" applyFont="1" applyFill="1"/>
    <xf numFmtId="0" fontId="14" fillId="0" borderId="0" xfId="2" applyFont="1" applyFill="1" applyBorder="1" applyAlignment="1">
      <alignment horizontal="center"/>
    </xf>
    <xf numFmtId="0" fontId="14" fillId="0" borderId="0" xfId="2" applyFont="1" applyFill="1" applyAlignment="1">
      <alignment horizontal="right"/>
    </xf>
    <xf numFmtId="0" fontId="3" fillId="5" borderId="5" xfId="2" applyFont="1" applyFill="1" applyBorder="1"/>
    <xf numFmtId="0" fontId="3" fillId="5" borderId="5" xfId="2" applyFont="1" applyFill="1" applyBorder="1" applyAlignment="1">
      <alignment horizontal="center"/>
    </xf>
    <xf numFmtId="0" fontId="4" fillId="0" borderId="6" xfId="4" applyFont="1" applyBorder="1" applyAlignment="1"/>
    <xf numFmtId="168" fontId="4" fillId="0" borderId="6" xfId="5" applyNumberFormat="1" applyFont="1" applyBorder="1" applyAlignment="1">
      <alignment horizontal="center"/>
    </xf>
    <xf numFmtId="164" fontId="4" fillId="0" borderId="6" xfId="5" applyNumberFormat="1" applyFont="1" applyBorder="1" applyAlignment="1">
      <alignment horizontal="center"/>
    </xf>
    <xf numFmtId="173" fontId="4" fillId="0" borderId="6" xfId="5" applyNumberFormat="1" applyFont="1" applyBorder="1" applyAlignment="1">
      <alignment horizontal="center"/>
    </xf>
    <xf numFmtId="166" fontId="4" fillId="0" borderId="6" xfId="5" applyNumberFormat="1" applyFont="1" applyBorder="1" applyAlignment="1">
      <alignment horizontal="center"/>
    </xf>
    <xf numFmtId="2" fontId="0" fillId="0" borderId="0" xfId="0" applyNumberFormat="1" applyFont="1"/>
    <xf numFmtId="0" fontId="0" fillId="0" borderId="0" xfId="7" applyFont="1"/>
    <xf numFmtId="170" fontId="0" fillId="0" borderId="0" xfId="0" applyNumberFormat="1" applyFont="1"/>
    <xf numFmtId="170" fontId="0" fillId="0" borderId="0" xfId="0" applyNumberFormat="1" applyFont="1" applyFill="1"/>
    <xf numFmtId="2" fontId="0" fillId="0" borderId="7" xfId="0" applyNumberFormat="1" applyFont="1" applyFill="1" applyBorder="1"/>
    <xf numFmtId="170" fontId="0" fillId="0" borderId="3" xfId="0" applyNumberFormat="1" applyFont="1" applyFill="1" applyBorder="1"/>
    <xf numFmtId="2" fontId="0" fillId="0" borderId="0" xfId="0" applyNumberFormat="1" applyFont="1" applyFill="1" applyBorder="1"/>
    <xf numFmtId="3" fontId="0" fillId="0" borderId="0" xfId="0" applyNumberFormat="1" applyFont="1" applyFill="1" applyBorder="1"/>
    <xf numFmtId="2" fontId="9" fillId="0" borderId="0" xfId="0" applyNumberFormat="1" applyFont="1"/>
    <xf numFmtId="0" fontId="0" fillId="0" borderId="0" xfId="0" applyFont="1"/>
    <xf numFmtId="0" fontId="2" fillId="6" borderId="0" xfId="2" applyFill="1"/>
    <xf numFmtId="0" fontId="3" fillId="5" borderId="0" xfId="2" applyFont="1" applyFill="1" applyBorder="1" applyAlignment="1">
      <alignment horizontal="center"/>
    </xf>
    <xf numFmtId="0" fontId="15" fillId="0" borderId="0" xfId="2" applyFont="1"/>
    <xf numFmtId="0" fontId="16" fillId="0" borderId="0" xfId="2" applyFont="1" applyFill="1" applyAlignment="1">
      <alignment horizontal="center"/>
    </xf>
    <xf numFmtId="0" fontId="16" fillId="0" borderId="0" xfId="2" applyFont="1" applyFill="1" applyAlignment="1">
      <alignment horizontal="right"/>
    </xf>
    <xf numFmtId="0" fontId="16" fillId="0" borderId="0" xfId="2" applyFont="1" applyFill="1" applyAlignment="1"/>
    <xf numFmtId="0" fontId="17" fillId="0" borderId="0" xfId="2" applyFont="1"/>
    <xf numFmtId="174" fontId="3" fillId="0" borderId="0" xfId="0" applyNumberFormat="1" applyFont="1" applyAlignment="1">
      <alignment horizontal="center"/>
    </xf>
    <xf numFmtId="164" fontId="3" fillId="0" borderId="0" xfId="2" applyNumberFormat="1" applyFont="1" applyBorder="1" applyAlignment="1">
      <alignment horizontal="center" vertical="center"/>
    </xf>
    <xf numFmtId="175" fontId="3" fillId="0" borderId="0" xfId="2" applyNumberFormat="1" applyFont="1" applyBorder="1" applyAlignment="1">
      <alignment horizontal="center" vertical="center"/>
    </xf>
    <xf numFmtId="166" fontId="3" fillId="0" borderId="0" xfId="2" applyNumberFormat="1" applyFont="1" applyBorder="1" applyAlignment="1">
      <alignment horizontal="center" vertical="center"/>
    </xf>
    <xf numFmtId="0" fontId="3" fillId="0" borderId="0" xfId="2" applyFont="1" applyBorder="1" applyAlignment="1">
      <alignment horizontal="left" vertical="top" wrapText="1"/>
    </xf>
    <xf numFmtId="0" fontId="4" fillId="0" borderId="0" xfId="2" applyFont="1" applyBorder="1" applyAlignment="1">
      <alignment wrapText="1"/>
    </xf>
    <xf numFmtId="174" fontId="4" fillId="0" borderId="0" xfId="2" applyNumberFormat="1" applyFont="1" applyAlignment="1">
      <alignment horizontal="center"/>
    </xf>
    <xf numFmtId="164" fontId="4" fillId="0" borderId="0" xfId="2" applyNumberFormat="1" applyFont="1" applyBorder="1" applyAlignment="1">
      <alignment horizontal="center"/>
    </xf>
    <xf numFmtId="175" fontId="4" fillId="0" borderId="0" xfId="2" applyNumberFormat="1" applyFont="1" applyBorder="1" applyAlignment="1">
      <alignment horizontal="center"/>
    </xf>
    <xf numFmtId="166" fontId="4" fillId="0" borderId="0" xfId="2" applyNumberFormat="1" applyFont="1" applyBorder="1" applyAlignment="1">
      <alignment horizontal="center"/>
    </xf>
    <xf numFmtId="0" fontId="4" fillId="0" borderId="6" xfId="2" applyFont="1" applyBorder="1" applyAlignment="1">
      <alignment vertical="center" wrapText="1"/>
    </xf>
    <xf numFmtId="168" fontId="4" fillId="0" borderId="6" xfId="2" applyNumberFormat="1" applyFont="1" applyBorder="1" applyAlignment="1">
      <alignment horizontal="center" vertical="center"/>
    </xf>
    <xf numFmtId="164" fontId="4" fillId="0" borderId="6" xfId="2" applyNumberFormat="1" applyFont="1" applyBorder="1" applyAlignment="1">
      <alignment horizontal="center" vertical="center"/>
    </xf>
    <xf numFmtId="175" fontId="4" fillId="0" borderId="6" xfId="2" applyNumberFormat="1" applyFont="1" applyBorder="1" applyAlignment="1">
      <alignment horizontal="center" vertical="center"/>
    </xf>
    <xf numFmtId="166" fontId="4" fillId="0" borderId="6" xfId="2" applyNumberFormat="1" applyFont="1" applyBorder="1" applyAlignment="1">
      <alignment horizontal="center" vertical="center"/>
    </xf>
    <xf numFmtId="168" fontId="3" fillId="0" borderId="0" xfId="2" applyNumberFormat="1" applyFont="1"/>
    <xf numFmtId="164" fontId="3" fillId="0" borderId="0" xfId="2" applyNumberFormat="1" applyFont="1"/>
    <xf numFmtId="175" fontId="3" fillId="0" borderId="0" xfId="2" applyNumberFormat="1" applyFont="1"/>
    <xf numFmtId="0" fontId="3" fillId="0" borderId="0" xfId="0" applyFont="1" applyAlignment="1">
      <alignment wrapText="1"/>
    </xf>
    <xf numFmtId="0" fontId="3" fillId="2" borderId="0" xfId="0" applyFont="1" applyFill="1" applyAlignment="1">
      <alignment vertical="top" wrapText="1"/>
    </xf>
    <xf numFmtId="0" fontId="14" fillId="0" borderId="0" xfId="2" applyFont="1" applyFill="1" applyAlignment="1">
      <alignment horizontal="left"/>
    </xf>
    <xf numFmtId="0" fontId="14" fillId="0" borderId="0" xfId="2" applyFont="1" applyFill="1" applyAlignment="1">
      <alignment horizontal="center"/>
    </xf>
    <xf numFmtId="0" fontId="3" fillId="5" borderId="5" xfId="2" applyFont="1" applyFill="1" applyBorder="1" applyAlignment="1">
      <alignment horizontal="left" vertical="center" wrapText="1"/>
    </xf>
    <xf numFmtId="0" fontId="3" fillId="5" borderId="5" xfId="2" applyFont="1" applyFill="1" applyBorder="1" applyAlignment="1">
      <alignment horizontal="center" vertical="center" wrapText="1"/>
    </xf>
    <xf numFmtId="0" fontId="3" fillId="5" borderId="5" xfId="2" applyFont="1" applyFill="1" applyBorder="1" applyAlignment="1">
      <alignment horizontal="centerContinuous" vertical="center" wrapText="1"/>
    </xf>
    <xf numFmtId="0" fontId="3" fillId="5" borderId="5" xfId="2" applyFont="1" applyFill="1" applyBorder="1" applyAlignment="1">
      <alignment horizontal="centerContinuous"/>
    </xf>
    <xf numFmtId="0" fontId="4" fillId="0" borderId="6" xfId="2" applyFont="1" applyBorder="1" applyAlignment="1">
      <alignment horizontal="left" vertical="center" wrapText="1"/>
    </xf>
    <xf numFmtId="174" fontId="4" fillId="0" borderId="6" xfId="2" applyNumberFormat="1" applyFont="1" applyBorder="1" applyAlignment="1">
      <alignment horizontal="center" vertical="center" wrapText="1"/>
    </xf>
    <xf numFmtId="164" fontId="4" fillId="0" borderId="6" xfId="2" applyNumberFormat="1" applyFont="1" applyBorder="1" applyAlignment="1">
      <alignment horizontal="center" vertical="center" wrapText="1"/>
    </xf>
    <xf numFmtId="0" fontId="3" fillId="5" borderId="5" xfId="2" applyFont="1" applyFill="1" applyBorder="1" applyAlignment="1">
      <alignment vertical="center" wrapText="1"/>
    </xf>
    <xf numFmtId="174" fontId="4" fillId="0" borderId="6" xfId="4" applyNumberFormat="1" applyFont="1" applyBorder="1" applyAlignment="1">
      <alignment horizontal="center"/>
    </xf>
    <xf numFmtId="167" fontId="4" fillId="0" borderId="6" xfId="4" applyNumberFormat="1" applyFont="1" applyBorder="1" applyAlignment="1">
      <alignment horizontal="center"/>
    </xf>
    <xf numFmtId="174" fontId="3" fillId="0" borderId="0" xfId="2" applyNumberFormat="1" applyFont="1"/>
    <xf numFmtId="0" fontId="3" fillId="0" borderId="0" xfId="2" applyFont="1" applyFill="1"/>
    <xf numFmtId="0" fontId="20" fillId="0" borderId="0" xfId="2" applyFont="1"/>
    <xf numFmtId="0" fontId="3" fillId="0" borderId="0" xfId="2" applyFont="1" applyAlignment="1">
      <alignment vertical="center"/>
    </xf>
    <xf numFmtId="0" fontId="20" fillId="0" borderId="0" xfId="2" applyFont="1" applyAlignment="1">
      <alignment vertical="top"/>
    </xf>
    <xf numFmtId="0" fontId="14" fillId="0" borderId="0" xfId="2" applyFont="1" applyFill="1" applyAlignment="1">
      <alignment horizontal="left"/>
    </xf>
    <xf numFmtId="0" fontId="16" fillId="0" borderId="0" xfId="2" applyFont="1" applyFill="1" applyAlignment="1">
      <alignment horizontal="left"/>
    </xf>
    <xf numFmtId="0" fontId="20" fillId="5" borderId="0" xfId="2" applyFont="1" applyFill="1" applyBorder="1"/>
    <xf numFmtId="0" fontId="20" fillId="5" borderId="5" xfId="2" applyFont="1" applyFill="1" applyBorder="1"/>
    <xf numFmtId="0" fontId="20" fillId="5" borderId="10" xfId="2" applyFont="1" applyFill="1" applyBorder="1" applyAlignment="1">
      <alignment horizontal="center"/>
    </xf>
    <xf numFmtId="0" fontId="20" fillId="5" borderId="5" xfId="2" applyFont="1" applyFill="1" applyBorder="1" applyAlignment="1">
      <alignment horizontal="center"/>
    </xf>
    <xf numFmtId="0" fontId="20" fillId="5" borderId="11" xfId="2" applyFont="1" applyFill="1" applyBorder="1" applyAlignment="1">
      <alignment horizontal="center"/>
    </xf>
    <xf numFmtId="0" fontId="20" fillId="0" borderId="0" xfId="2" applyFont="1" applyBorder="1" applyAlignment="1">
      <alignment vertical="center"/>
    </xf>
    <xf numFmtId="0" fontId="3" fillId="0" borderId="0" xfId="10" applyFont="1"/>
    <xf numFmtId="165" fontId="3" fillId="0" borderId="0" xfId="10" applyNumberFormat="1" applyFont="1"/>
    <xf numFmtId="0" fontId="3" fillId="0" borderId="0" xfId="10" applyFont="1" applyFill="1"/>
    <xf numFmtId="0" fontId="20" fillId="0" borderId="0" xfId="2" applyFont="1" applyAlignment="1">
      <alignment vertical="center"/>
    </xf>
    <xf numFmtId="0" fontId="20" fillId="0" borderId="0" xfId="4" applyFont="1" applyAlignment="1">
      <alignment vertical="top"/>
    </xf>
    <xf numFmtId="167" fontId="20" fillId="0" borderId="0" xfId="4" applyNumberFormat="1" applyFont="1" applyAlignment="1">
      <alignment vertical="top"/>
    </xf>
    <xf numFmtId="0" fontId="20" fillId="0" borderId="0" xfId="4" applyFont="1" applyBorder="1" applyAlignment="1">
      <alignment vertical="top"/>
    </xf>
    <xf numFmtId="3" fontId="20" fillId="0" borderId="0" xfId="4" applyNumberFormat="1" applyFont="1" applyBorder="1" applyAlignment="1">
      <alignment vertical="top"/>
    </xf>
    <xf numFmtId="0" fontId="3" fillId="0" borderId="0" xfId="10" applyFont="1" applyAlignment="1"/>
    <xf numFmtId="0" fontId="20" fillId="0" borderId="0" xfId="2" applyFont="1" applyAlignment="1"/>
    <xf numFmtId="0" fontId="14" fillId="0" borderId="0" xfId="2" applyFont="1" applyFill="1" applyAlignment="1">
      <alignment horizontal="left"/>
    </xf>
    <xf numFmtId="0" fontId="2" fillId="0" borderId="0" xfId="2" applyAlignment="1"/>
    <xf numFmtId="176" fontId="3" fillId="0" borderId="0" xfId="2" applyNumberFormat="1" applyFont="1"/>
    <xf numFmtId="166" fontId="3" fillId="0" borderId="0" xfId="4" applyNumberFormat="1" applyFont="1" applyBorder="1" applyAlignment="1">
      <alignment horizontal="center"/>
    </xf>
    <xf numFmtId="174" fontId="4" fillId="0" borderId="6" xfId="2" applyNumberFormat="1" applyFont="1" applyBorder="1" applyAlignment="1">
      <alignment horizontal="center" vertical="top" wrapText="1"/>
    </xf>
    <xf numFmtId="166" fontId="3" fillId="0" borderId="6" xfId="2" applyNumberFormat="1" applyFont="1" applyBorder="1" applyAlignment="1">
      <alignment horizontal="center" vertical="center"/>
    </xf>
    <xf numFmtId="167" fontId="7" fillId="0" borderId="0" xfId="2" applyNumberFormat="1" applyFont="1"/>
    <xf numFmtId="170" fontId="7" fillId="0" borderId="0" xfId="2" applyNumberFormat="1" applyFont="1"/>
    <xf numFmtId="0" fontId="3" fillId="0" borderId="0" xfId="0" applyFont="1"/>
    <xf numFmtId="0" fontId="7" fillId="5" borderId="5" xfId="2" applyFont="1" applyFill="1" applyBorder="1" applyAlignment="1">
      <alignment horizontal="center"/>
    </xf>
    <xf numFmtId="0" fontId="8" fillId="5" borderId="5" xfId="2" applyFont="1" applyFill="1" applyBorder="1" applyAlignment="1">
      <alignment horizontal="center"/>
    </xf>
    <xf numFmtId="179" fontId="20" fillId="0" borderId="0" xfId="1" applyNumberFormat="1" applyFont="1" applyBorder="1" applyAlignment="1" applyProtection="1">
      <alignment horizontal="center" vertical="center"/>
      <protection locked="0"/>
    </xf>
    <xf numFmtId="0" fontId="23" fillId="0" borderId="0" xfId="2" applyFont="1" applyFill="1" applyAlignment="1"/>
    <xf numFmtId="0" fontId="24" fillId="0" borderId="0" xfId="2" applyFont="1"/>
    <xf numFmtId="0" fontId="16" fillId="0" borderId="0" xfId="3" applyFont="1" applyFill="1" applyAlignment="1">
      <alignment horizontal="center"/>
    </xf>
    <xf numFmtId="0" fontId="23" fillId="0" borderId="0" xfId="2" applyFont="1" applyAlignment="1">
      <alignment horizontal="center"/>
    </xf>
    <xf numFmtId="0" fontId="4" fillId="0" borderId="0" xfId="2" applyFont="1" applyAlignment="1">
      <alignment vertical="center"/>
    </xf>
    <xf numFmtId="176" fontId="4" fillId="0" borderId="6" xfId="2" applyNumberFormat="1" applyFont="1" applyBorder="1" applyAlignment="1">
      <alignment horizontal="center" vertical="center"/>
    </xf>
    <xf numFmtId="180" fontId="4" fillId="0" borderId="6" xfId="2" applyNumberFormat="1" applyFont="1" applyBorder="1" applyAlignment="1">
      <alignment horizontal="center" vertical="center"/>
    </xf>
    <xf numFmtId="0" fontId="26" fillId="0" borderId="0" xfId="2" applyFont="1"/>
    <xf numFmtId="0" fontId="15" fillId="0" borderId="0" xfId="3" applyFont="1"/>
    <xf numFmtId="0" fontId="5" fillId="0" borderId="0" xfId="3" applyFont="1"/>
    <xf numFmtId="0" fontId="16" fillId="0" borderId="0" xfId="3" applyFont="1" applyFill="1" applyAlignment="1"/>
    <xf numFmtId="0" fontId="23" fillId="0" borderId="0" xfId="3" applyFont="1" applyFill="1" applyAlignment="1"/>
    <xf numFmtId="0" fontId="5" fillId="0" borderId="0" xfId="3" applyFont="1" applyAlignment="1">
      <alignment horizontal="center"/>
    </xf>
    <xf numFmtId="0" fontId="23" fillId="0" borderId="0" xfId="3" applyFont="1" applyAlignment="1">
      <alignment horizontal="center"/>
    </xf>
    <xf numFmtId="0" fontId="17" fillId="0" borderId="0" xfId="3" applyFont="1" applyAlignment="1">
      <alignment horizontal="centerContinuous"/>
    </xf>
    <xf numFmtId="0" fontId="3" fillId="0" borderId="0" xfId="3" applyFont="1"/>
    <xf numFmtId="3" fontId="3" fillId="5" borderId="0" xfId="6" applyNumberFormat="1" applyFont="1" applyFill="1" applyBorder="1" applyAlignment="1"/>
    <xf numFmtId="3" fontId="3" fillId="5" borderId="0" xfId="6" applyNumberFormat="1" applyFont="1" applyFill="1" applyBorder="1" applyAlignment="1">
      <alignment horizontal="center"/>
    </xf>
    <xf numFmtId="3" fontId="4" fillId="5" borderId="0" xfId="6" applyNumberFormat="1" applyFont="1" applyFill="1" applyBorder="1" applyAlignment="1">
      <alignment horizontal="centerContinuous" vertical="center" wrapText="1"/>
    </xf>
    <xf numFmtId="3" fontId="4" fillId="5" borderId="0" xfId="6" applyNumberFormat="1" applyFont="1" applyFill="1" applyBorder="1" applyAlignment="1">
      <alignment horizontal="centerContinuous" vertical="center"/>
    </xf>
    <xf numFmtId="0" fontId="3" fillId="0" borderId="0" xfId="3" applyFont="1" applyBorder="1"/>
    <xf numFmtId="3" fontId="3" fillId="5" borderId="5" xfId="6" applyNumberFormat="1" applyFont="1" applyFill="1" applyBorder="1" applyAlignment="1">
      <alignment horizontal="left" vertical="center"/>
    </xf>
    <xf numFmtId="3" fontId="3" fillId="5" borderId="5" xfId="6" applyNumberFormat="1" applyFont="1" applyFill="1" applyBorder="1" applyAlignment="1">
      <alignment horizontal="center" vertical="center"/>
    </xf>
    <xf numFmtId="3" fontId="8" fillId="5" borderId="5" xfId="6" applyNumberFormat="1" applyFont="1" applyFill="1" applyBorder="1" applyAlignment="1">
      <alignment horizontal="center" vertical="center" wrapText="1"/>
    </xf>
    <xf numFmtId="3" fontId="7" fillId="5" borderId="5" xfId="6" applyNumberFormat="1" applyFont="1" applyFill="1" applyBorder="1" applyAlignment="1">
      <alignment horizontal="center" vertical="center" wrapText="1"/>
    </xf>
    <xf numFmtId="0" fontId="2" fillId="0" borderId="0" xfId="3"/>
    <xf numFmtId="170" fontId="3" fillId="0" borderId="0" xfId="3" applyNumberFormat="1" applyFont="1"/>
    <xf numFmtId="3" fontId="4" fillId="0" borderId="6" xfId="6" applyNumberFormat="1" applyFont="1" applyBorder="1" applyAlignment="1">
      <alignment horizontal="left" vertical="center"/>
    </xf>
    <xf numFmtId="169" fontId="4" fillId="0" borderId="6" xfId="6" applyNumberFormat="1" applyFont="1" applyBorder="1" applyAlignment="1">
      <alignment horizontal="center" vertical="center"/>
    </xf>
    <xf numFmtId="0" fontId="17" fillId="0" borderId="0" xfId="3" applyFont="1"/>
    <xf numFmtId="169" fontId="17" fillId="0" borderId="0" xfId="3" applyNumberFormat="1" applyFont="1"/>
    <xf numFmtId="0" fontId="20" fillId="0" borderId="0" xfId="3" applyFont="1" applyAlignment="1">
      <alignment vertical="top"/>
    </xf>
    <xf numFmtId="0" fontId="7" fillId="0" borderId="0" xfId="3" applyFont="1"/>
    <xf numFmtId="169" fontId="3" fillId="0" borderId="0" xfId="3" applyNumberFormat="1" applyFont="1"/>
    <xf numFmtId="0" fontId="3" fillId="0" borderId="0" xfId="3" applyFont="1" applyBorder="1" applyAlignment="1">
      <alignment vertical="center" wrapText="1"/>
    </xf>
    <xf numFmtId="169" fontId="3" fillId="0" borderId="0" xfId="3" applyNumberFormat="1" applyFont="1" applyBorder="1" applyAlignment="1">
      <alignment vertical="center" wrapText="1"/>
    </xf>
    <xf numFmtId="0" fontId="2" fillId="0" borderId="0" xfId="3" applyBorder="1"/>
    <xf numFmtId="0" fontId="2" fillId="0" borderId="0" xfId="3" applyNumberFormat="1" applyBorder="1"/>
    <xf numFmtId="0" fontId="27" fillId="0" borderId="0" xfId="2" applyFont="1" applyFill="1"/>
    <xf numFmtId="0" fontId="2" fillId="0" borderId="0" xfId="2" applyFill="1" applyAlignment="1"/>
    <xf numFmtId="0" fontId="16" fillId="0" borderId="0" xfId="12" applyFont="1" applyFill="1" applyBorder="1" applyAlignment="1">
      <alignment horizontal="centerContinuous"/>
    </xf>
    <xf numFmtId="0" fontId="16" fillId="0" borderId="0" xfId="12" applyFont="1" applyBorder="1"/>
    <xf numFmtId="0" fontId="16" fillId="0" borderId="0" xfId="12" applyFont="1" applyBorder="1" applyAlignment="1">
      <alignment horizontal="centerContinuous"/>
    </xf>
    <xf numFmtId="0" fontId="14" fillId="5" borderId="0" xfId="12" applyFont="1" applyFill="1" applyBorder="1" applyAlignment="1">
      <alignment horizontal="centerContinuous"/>
    </xf>
    <xf numFmtId="0" fontId="14" fillId="5" borderId="0" xfId="12" applyFont="1" applyFill="1" applyBorder="1" applyAlignment="1">
      <alignment horizontal="center"/>
    </xf>
    <xf numFmtId="0" fontId="4" fillId="0" borderId="0" xfId="12" applyFont="1" applyBorder="1" applyAlignment="1">
      <alignment horizontal="centerContinuous"/>
    </xf>
    <xf numFmtId="0" fontId="4" fillId="5" borderId="5" xfId="12" applyFont="1" applyFill="1" applyBorder="1" applyAlignment="1">
      <alignment vertical="center"/>
    </xf>
    <xf numFmtId="0" fontId="3" fillId="5" borderId="5" xfId="12" applyFont="1" applyFill="1" applyBorder="1" applyAlignment="1">
      <alignment vertical="center"/>
    </xf>
    <xf numFmtId="0" fontId="3" fillId="5" borderId="5" xfId="12" applyFont="1" applyFill="1" applyBorder="1" applyAlignment="1">
      <alignment horizontal="center" vertical="center"/>
    </xf>
    <xf numFmtId="0" fontId="29" fillId="5" borderId="5" xfId="12" applyFont="1" applyFill="1" applyBorder="1" applyAlignment="1">
      <alignment horizontal="center" vertical="center" wrapText="1"/>
    </xf>
    <xf numFmtId="0" fontId="4" fillId="0" borderId="0" xfId="12" applyFont="1" applyBorder="1" applyAlignment="1">
      <alignment horizontal="center" vertical="center" wrapText="1"/>
    </xf>
    <xf numFmtId="181" fontId="4" fillId="0" borderId="0" xfId="12" applyNumberFormat="1" applyFont="1" applyBorder="1" applyAlignment="1">
      <alignment horizontal="right" vertical="center"/>
    </xf>
    <xf numFmtId="0" fontId="3" fillId="0" borderId="0" xfId="12" applyFont="1" applyBorder="1" applyAlignment="1">
      <alignment vertical="center" wrapText="1"/>
    </xf>
    <xf numFmtId="182" fontId="3" fillId="0" borderId="0" xfId="12" applyNumberFormat="1" applyFont="1" applyBorder="1" applyAlignment="1">
      <alignment horizontal="center" vertical="center"/>
    </xf>
    <xf numFmtId="164" fontId="3" fillId="0" borderId="0" xfId="12" applyNumberFormat="1" applyFont="1" applyBorder="1" applyAlignment="1">
      <alignment horizontal="center" vertical="center"/>
    </xf>
    <xf numFmtId="183" fontId="3" fillId="0" borderId="0" xfId="12" applyNumberFormat="1" applyFont="1" applyBorder="1" applyAlignment="1">
      <alignment horizontal="center" vertical="center"/>
    </xf>
    <xf numFmtId="0" fontId="27" fillId="0" borderId="0" xfId="11" applyFont="1"/>
    <xf numFmtId="0" fontId="3" fillId="0" borderId="0" xfId="2" applyFont="1" applyAlignment="1">
      <alignment vertical="center" wrapText="1"/>
    </xf>
    <xf numFmtId="0" fontId="3" fillId="0" borderId="0" xfId="12" applyFont="1" applyBorder="1" applyAlignment="1">
      <alignment vertical="center"/>
    </xf>
    <xf numFmtId="0" fontId="9" fillId="0" borderId="0" xfId="11"/>
    <xf numFmtId="181" fontId="4" fillId="0" borderId="0" xfId="12" applyNumberFormat="1" applyFont="1" applyBorder="1" applyAlignment="1">
      <alignment horizontal="right" vertical="center" wrapText="1"/>
    </xf>
    <xf numFmtId="164" fontId="3" fillId="0" borderId="0" xfId="12" applyNumberFormat="1" applyFont="1" applyBorder="1" applyAlignment="1">
      <alignment horizontal="center" vertical="center" wrapText="1"/>
    </xf>
    <xf numFmtId="0" fontId="3" fillId="0" borderId="0" xfId="2" applyFont="1" applyAlignment="1">
      <alignment wrapText="1"/>
    </xf>
    <xf numFmtId="0" fontId="27" fillId="0" borderId="0" xfId="2" applyFont="1"/>
    <xf numFmtId="0" fontId="4" fillId="0" borderId="0" xfId="12" applyFont="1" applyBorder="1" applyAlignment="1">
      <alignment vertical="center"/>
    </xf>
    <xf numFmtId="0" fontId="4" fillId="0" borderId="0" xfId="12" applyFont="1" applyBorder="1" applyAlignment="1">
      <alignment vertical="center" wrapText="1"/>
    </xf>
    <xf numFmtId="184" fontId="4" fillId="0" borderId="0" xfId="12" applyNumberFormat="1" applyFont="1" applyBorder="1" applyAlignment="1">
      <alignment horizontal="center" vertical="center"/>
    </xf>
    <xf numFmtId="164" fontId="4" fillId="0" borderId="0" xfId="12" applyNumberFormat="1" applyFont="1" applyBorder="1" applyAlignment="1">
      <alignment horizontal="center" vertical="center"/>
    </xf>
    <xf numFmtId="0" fontId="3" fillId="0" borderId="0" xfId="12" applyFont="1" applyBorder="1"/>
    <xf numFmtId="182" fontId="4" fillId="0" borderId="0" xfId="12" applyNumberFormat="1" applyFont="1" applyBorder="1" applyAlignment="1">
      <alignment horizontal="center" vertical="center"/>
    </xf>
    <xf numFmtId="0" fontId="3" fillId="0" borderId="6" xfId="12" applyFont="1" applyBorder="1"/>
    <xf numFmtId="0" fontId="4" fillId="0" borderId="6" xfId="12" applyFont="1" applyBorder="1" applyAlignment="1">
      <alignment vertical="center" wrapText="1"/>
    </xf>
    <xf numFmtId="183" fontId="4" fillId="0" borderId="6" xfId="12" applyNumberFormat="1" applyFont="1" applyBorder="1" applyAlignment="1">
      <alignment horizontal="center" vertical="center"/>
    </xf>
    <xf numFmtId="164" fontId="4" fillId="0" borderId="6" xfId="12" applyNumberFormat="1" applyFont="1" applyBorder="1" applyAlignment="1">
      <alignment horizontal="center" vertical="center"/>
    </xf>
    <xf numFmtId="3" fontId="4" fillId="0" borderId="6" xfId="12" applyNumberFormat="1" applyFont="1" applyBorder="1" applyAlignment="1">
      <alignment horizontal="center" vertical="center"/>
    </xf>
    <xf numFmtId="183" fontId="4" fillId="0" borderId="0" xfId="12" applyNumberFormat="1" applyFont="1" applyBorder="1" applyAlignment="1">
      <alignment horizontal="center" vertical="center"/>
    </xf>
    <xf numFmtId="0" fontId="4" fillId="0" borderId="0" xfId="12" applyFont="1" applyBorder="1"/>
    <xf numFmtId="3" fontId="4" fillId="0" borderId="0" xfId="12" applyNumberFormat="1" applyFont="1" applyBorder="1" applyAlignment="1">
      <alignment horizontal="center" vertical="center"/>
    </xf>
    <xf numFmtId="0" fontId="20" fillId="0" borderId="0" xfId="12" applyFont="1"/>
    <xf numFmtId="0" fontId="30" fillId="0" borderId="0" xfId="12" applyFont="1"/>
    <xf numFmtId="0" fontId="31" fillId="0" borderId="0" xfId="2" applyFont="1" applyAlignment="1">
      <alignment vertical="top"/>
    </xf>
    <xf numFmtId="0" fontId="17" fillId="0" borderId="0" xfId="12" applyFont="1"/>
    <xf numFmtId="0" fontId="32" fillId="0" borderId="0" xfId="0" applyFont="1"/>
    <xf numFmtId="0" fontId="32" fillId="0" borderId="0" xfId="0" applyFont="1" applyAlignment="1">
      <alignment wrapText="1"/>
    </xf>
    <xf numFmtId="0" fontId="14" fillId="0" borderId="0" xfId="2" applyFont="1" applyAlignment="1">
      <alignment horizontal="center"/>
    </xf>
    <xf numFmtId="0" fontId="3" fillId="5" borderId="0" xfId="2" applyFont="1" applyFill="1" applyAlignment="1">
      <alignment horizontal="left" vertical="center" wrapText="1"/>
    </xf>
    <xf numFmtId="0" fontId="3" fillId="5" borderId="0" xfId="2" applyFont="1" applyFill="1" applyAlignment="1">
      <alignment horizontal="centerContinuous" vertical="center" wrapText="1"/>
    </xf>
    <xf numFmtId="0" fontId="3" fillId="5" borderId="0" xfId="2" applyFont="1" applyFill="1" applyAlignment="1">
      <alignment horizontal="centerContinuous" vertical="center"/>
    </xf>
    <xf numFmtId="0" fontId="3" fillId="5" borderId="0" xfId="2" applyFont="1" applyFill="1" applyAlignment="1">
      <alignment horizontal="center" vertical="center" wrapText="1"/>
    </xf>
    <xf numFmtId="174" fontId="3" fillId="0" borderId="0" xfId="2" applyNumberFormat="1" applyFont="1" applyAlignment="1">
      <alignment horizontal="center" vertical="center" wrapText="1"/>
    </xf>
    <xf numFmtId="174" fontId="3" fillId="0" borderId="0" xfId="2" applyNumberFormat="1" applyFont="1" applyAlignment="1">
      <alignment horizontal="center" vertical="center"/>
    </xf>
    <xf numFmtId="168" fontId="3" fillId="0" borderId="0" xfId="2" applyNumberFormat="1" applyFont="1" applyAlignment="1">
      <alignment horizontal="center" vertical="center"/>
    </xf>
    <xf numFmtId="164" fontId="3" fillId="0" borderId="0" xfId="2" applyNumberFormat="1" applyFont="1" applyAlignment="1">
      <alignment horizontal="center" vertical="center" wrapText="1"/>
    </xf>
    <xf numFmtId="3" fontId="3" fillId="0" borderId="0" xfId="10" applyNumberFormat="1" applyFont="1" applyAlignment="1">
      <alignment vertical="center" wrapText="1"/>
    </xf>
    <xf numFmtId="174" fontId="3" fillId="0" borderId="0" xfId="2" quotePrefix="1" applyNumberFormat="1" applyFont="1" applyAlignment="1">
      <alignment horizontal="center" vertical="center" wrapText="1"/>
    </xf>
    <xf numFmtId="0" fontId="4" fillId="0" borderId="0" xfId="2" applyFont="1" applyAlignment="1">
      <alignment horizontal="left" vertical="center" wrapText="1"/>
    </xf>
    <xf numFmtId="174" fontId="4" fillId="0" borderId="0" xfId="2" applyNumberFormat="1" applyFont="1" applyAlignment="1">
      <alignment horizontal="center" vertical="center" wrapText="1"/>
    </xf>
    <xf numFmtId="174" fontId="4" fillId="0" borderId="0" xfId="2" applyNumberFormat="1" applyFont="1" applyAlignment="1">
      <alignment horizontal="center" vertical="center"/>
    </xf>
    <xf numFmtId="164" fontId="4" fillId="0" borderId="0" xfId="2" applyNumberFormat="1" applyFont="1" applyAlignment="1">
      <alignment horizontal="center" vertical="center" wrapText="1"/>
    </xf>
    <xf numFmtId="0" fontId="3" fillId="0" borderId="0" xfId="2" applyFont="1" applyAlignment="1">
      <alignment horizontal="left" wrapText="1"/>
    </xf>
    <xf numFmtId="0" fontId="3" fillId="0" borderId="0" xfId="2" applyFont="1" applyAlignment="1">
      <alignment horizontal="left" vertical="center" wrapText="1"/>
    </xf>
    <xf numFmtId="174" fontId="3" fillId="0" borderId="0" xfId="4" applyNumberFormat="1" applyFont="1" applyAlignment="1">
      <alignment horizontal="center" vertical="center"/>
    </xf>
    <xf numFmtId="165" fontId="3" fillId="0" borderId="0" xfId="5" applyNumberFormat="1" applyFont="1" applyAlignment="1">
      <alignment horizontal="center" vertical="center"/>
    </xf>
    <xf numFmtId="164" fontId="3" fillId="0" borderId="0" xfId="2" applyNumberFormat="1" applyFont="1" applyAlignment="1">
      <alignment horizontal="center" vertical="center"/>
    </xf>
    <xf numFmtId="0" fontId="19" fillId="0" borderId="0" xfId="2" applyFont="1" applyAlignment="1">
      <alignment horizontal="left"/>
    </xf>
    <xf numFmtId="0" fontId="3" fillId="5" borderId="0" xfId="2" applyFont="1" applyFill="1" applyAlignment="1">
      <alignment horizontal="centerContinuous"/>
    </xf>
    <xf numFmtId="166" fontId="3" fillId="0" borderId="0" xfId="2" applyNumberFormat="1" applyFont="1" applyAlignment="1">
      <alignment horizontal="center" vertical="center"/>
    </xf>
    <xf numFmtId="0" fontId="4" fillId="0" borderId="0" xfId="2" applyFont="1" applyAlignment="1">
      <alignment wrapText="1"/>
    </xf>
    <xf numFmtId="174" fontId="4" fillId="0" borderId="0" xfId="2" applyNumberFormat="1" applyFont="1" applyAlignment="1">
      <alignment horizontal="center" wrapText="1"/>
    </xf>
    <xf numFmtId="166" fontId="4" fillId="0" borderId="0" xfId="2" applyNumberFormat="1" applyFont="1" applyAlignment="1">
      <alignment horizontal="center"/>
    </xf>
    <xf numFmtId="0" fontId="3" fillId="0" borderId="0" xfId="4" applyFont="1"/>
    <xf numFmtId="0" fontId="4" fillId="0" borderId="6" xfId="4" applyFont="1" applyBorder="1"/>
    <xf numFmtId="0" fontId="14" fillId="0" borderId="0" xfId="2" applyFont="1" applyAlignment="1">
      <alignment horizontal="left"/>
    </xf>
    <xf numFmtId="0" fontId="7" fillId="5" borderId="0" xfId="2" applyFont="1" applyFill="1" applyAlignment="1">
      <alignment horizontal="center" wrapText="1"/>
    </xf>
    <xf numFmtId="0" fontId="8" fillId="5" borderId="0" xfId="2" applyFont="1" applyFill="1" applyAlignment="1">
      <alignment horizontal="center" wrapText="1"/>
    </xf>
    <xf numFmtId="0" fontId="20" fillId="0" borderId="0" xfId="2" applyFont="1" applyAlignment="1">
      <alignment horizontal="center"/>
    </xf>
    <xf numFmtId="174" fontId="20" fillId="0" borderId="0" xfId="2" applyNumberFormat="1" applyFont="1" applyAlignment="1">
      <alignment horizontal="center"/>
    </xf>
    <xf numFmtId="3" fontId="20" fillId="0" borderId="0" xfId="2" applyNumberFormat="1" applyFont="1" applyAlignment="1">
      <alignment horizontal="center"/>
    </xf>
    <xf numFmtId="167" fontId="20" fillId="0" borderId="0" xfId="2" applyNumberFormat="1" applyFont="1" applyAlignment="1">
      <alignment horizontal="center"/>
    </xf>
    <xf numFmtId="178" fontId="20" fillId="0" borderId="0" xfId="2" quotePrefix="1" applyNumberFormat="1" applyFont="1" applyAlignment="1">
      <alignment horizontal="center"/>
    </xf>
    <xf numFmtId="166" fontId="20" fillId="0" borderId="0" xfId="2" quotePrefix="1" applyNumberFormat="1" applyFont="1" applyAlignment="1">
      <alignment horizontal="center"/>
    </xf>
    <xf numFmtId="178" fontId="20" fillId="0" borderId="0" xfId="2" applyNumberFormat="1" applyFont="1" applyAlignment="1">
      <alignment horizontal="center"/>
    </xf>
    <xf numFmtId="0" fontId="2" fillId="0" borderId="0" xfId="2" applyAlignment="1">
      <alignment wrapText="1"/>
    </xf>
    <xf numFmtId="0" fontId="3" fillId="0" borderId="0" xfId="0" applyFont="1"/>
    <xf numFmtId="0" fontId="2" fillId="0" borderId="0" xfId="2" applyAlignment="1">
      <alignment horizontal="left"/>
    </xf>
    <xf numFmtId="0" fontId="19" fillId="0" borderId="0" xfId="2" applyFont="1" applyAlignment="1">
      <alignment horizontal="left"/>
    </xf>
    <xf numFmtId="0" fontId="32" fillId="0" borderId="0" xfId="0" applyFont="1" applyAlignment="1"/>
    <xf numFmtId="0" fontId="16" fillId="0" borderId="0" xfId="2" applyFont="1" applyAlignment="1">
      <alignment horizontal="center"/>
    </xf>
    <xf numFmtId="0" fontId="16" fillId="0" borderId="0" xfId="2" applyFont="1" applyAlignment="1">
      <alignment horizontal="left"/>
    </xf>
    <xf numFmtId="0" fontId="16" fillId="0" borderId="0" xfId="2" applyFont="1"/>
    <xf numFmtId="0" fontId="16" fillId="0" borderId="0" xfId="3" applyFont="1" applyAlignment="1">
      <alignment horizontal="center"/>
    </xf>
    <xf numFmtId="0" fontId="3" fillId="5" borderId="0" xfId="2" applyFont="1" applyFill="1"/>
    <xf numFmtId="176" fontId="3" fillId="0" borderId="0" xfId="2" applyNumberFormat="1" applyFont="1" applyAlignment="1">
      <alignment horizontal="center" vertical="center"/>
    </xf>
    <xf numFmtId="180" fontId="3" fillId="0" borderId="0" xfId="2" applyNumberFormat="1" applyFont="1" applyAlignment="1">
      <alignment horizontal="center" vertical="center"/>
    </xf>
    <xf numFmtId="176" fontId="4" fillId="0" borderId="0" xfId="2" applyNumberFormat="1" applyFont="1" applyAlignment="1">
      <alignment horizontal="center" vertical="center"/>
    </xf>
    <xf numFmtId="164" fontId="4" fillId="0" borderId="0" xfId="2" applyNumberFormat="1" applyFont="1" applyAlignment="1">
      <alignment horizontal="center" vertical="center"/>
    </xf>
    <xf numFmtId="168" fontId="4" fillId="0" borderId="0" xfId="2" applyNumberFormat="1" applyFont="1" applyAlignment="1">
      <alignment horizontal="center" vertical="center"/>
    </xf>
    <xf numFmtId="180" fontId="4" fillId="0" borderId="0" xfId="2" applyNumberFormat="1" applyFont="1" applyAlignment="1">
      <alignment horizontal="center" vertical="center"/>
    </xf>
    <xf numFmtId="0" fontId="8" fillId="0" borderId="0" xfId="2" applyFont="1"/>
    <xf numFmtId="0" fontId="3" fillId="0" borderId="0" xfId="0" applyFont="1"/>
    <xf numFmtId="0" fontId="14" fillId="0" borderId="0" xfId="2" applyFont="1" applyFill="1" applyAlignment="1">
      <alignment horizontal="left"/>
    </xf>
    <xf numFmtId="0" fontId="33" fillId="0" borderId="0" xfId="13" applyAlignment="1"/>
    <xf numFmtId="0" fontId="34" fillId="0" borderId="0" xfId="13" applyFont="1" applyAlignment="1"/>
    <xf numFmtId="165" fontId="7" fillId="0" borderId="8" xfId="10" applyNumberFormat="1" applyFont="1" applyBorder="1" applyAlignment="1">
      <alignment horizontal="center" vertical="center"/>
    </xf>
    <xf numFmtId="165" fontId="7" fillId="0" borderId="0" xfId="10" applyNumberFormat="1" applyFont="1" applyBorder="1" applyAlignment="1">
      <alignment horizontal="center" vertical="center"/>
    </xf>
    <xf numFmtId="174" fontId="7" fillId="0" borderId="9" xfId="10" applyNumberFormat="1" applyFont="1" applyBorder="1" applyAlignment="1">
      <alignment horizontal="center" vertical="center" wrapText="1"/>
    </xf>
    <xf numFmtId="176" fontId="7" fillId="0" borderId="0" xfId="10" applyNumberFormat="1" applyFont="1" applyBorder="1" applyAlignment="1">
      <alignment horizontal="center" vertical="center"/>
    </xf>
    <xf numFmtId="176" fontId="7" fillId="0" borderId="8" xfId="10" applyNumberFormat="1" applyFont="1" applyBorder="1" applyAlignment="1">
      <alignment horizontal="center" vertical="center"/>
    </xf>
    <xf numFmtId="174" fontId="7" fillId="0" borderId="14" xfId="10" applyNumberFormat="1" applyFont="1" applyBorder="1" applyAlignment="1">
      <alignment horizontal="center" vertical="center" wrapText="1"/>
    </xf>
    <xf numFmtId="174" fontId="7" fillId="0" borderId="0" xfId="10" applyNumberFormat="1" applyFont="1" applyBorder="1" applyAlignment="1">
      <alignment horizontal="center" vertical="center" wrapText="1"/>
    </xf>
    <xf numFmtId="165" fontId="7" fillId="0" borderId="8" xfId="10" applyNumberFormat="1" applyFont="1" applyBorder="1" applyAlignment="1">
      <alignment horizontal="center"/>
    </xf>
    <xf numFmtId="165" fontId="7" fillId="0" borderId="0" xfId="10" applyNumberFormat="1" applyFont="1" applyBorder="1" applyAlignment="1">
      <alignment horizontal="center"/>
    </xf>
    <xf numFmtId="174" fontId="7" fillId="0" borderId="9" xfId="10" applyNumberFormat="1" applyFont="1" applyBorder="1" applyAlignment="1">
      <alignment horizontal="center" wrapText="1"/>
    </xf>
    <xf numFmtId="176" fontId="7" fillId="0" borderId="0" xfId="10" applyNumberFormat="1" applyFont="1" applyBorder="1" applyAlignment="1">
      <alignment horizontal="center"/>
    </xf>
    <xf numFmtId="176" fontId="7" fillId="0" borderId="8" xfId="10" applyNumberFormat="1" applyFont="1" applyBorder="1" applyAlignment="1">
      <alignment horizontal="center"/>
    </xf>
    <xf numFmtId="174" fontId="7" fillId="0" borderId="0" xfId="10" applyNumberFormat="1" applyFont="1" applyBorder="1" applyAlignment="1">
      <alignment horizontal="center" wrapText="1"/>
    </xf>
    <xf numFmtId="177" fontId="7" fillId="0" borderId="0" xfId="10" applyNumberFormat="1" applyFont="1" applyBorder="1" applyAlignment="1">
      <alignment horizontal="center" vertical="center"/>
    </xf>
    <xf numFmtId="165" fontId="8" fillId="0" borderId="8" xfId="10" applyNumberFormat="1" applyFont="1" applyBorder="1" applyAlignment="1">
      <alignment horizontal="center" vertical="center"/>
    </xf>
    <xf numFmtId="165" fontId="8" fillId="0" borderId="0" xfId="10" applyNumberFormat="1" applyFont="1" applyBorder="1" applyAlignment="1">
      <alignment horizontal="center" vertical="center"/>
    </xf>
    <xf numFmtId="169" fontId="8" fillId="0" borderId="0" xfId="10" applyNumberFormat="1" applyFont="1" applyBorder="1" applyAlignment="1">
      <alignment horizontal="center" vertical="center" wrapText="1"/>
    </xf>
    <xf numFmtId="169" fontId="8" fillId="0" borderId="9" xfId="10" applyNumberFormat="1" applyFont="1" applyBorder="1" applyAlignment="1">
      <alignment horizontal="center" vertical="center" wrapText="1"/>
    </xf>
    <xf numFmtId="165" fontId="8" fillId="0" borderId="12" xfId="10" applyNumberFormat="1" applyFont="1" applyBorder="1" applyAlignment="1">
      <alignment horizontal="center" vertical="center"/>
    </xf>
    <xf numFmtId="165" fontId="8" fillId="0" borderId="6" xfId="10" applyNumberFormat="1" applyFont="1" applyBorder="1" applyAlignment="1">
      <alignment horizontal="center" vertical="center"/>
    </xf>
    <xf numFmtId="174" fontId="8" fillId="0" borderId="6" xfId="10" applyNumberFormat="1" applyFont="1" applyBorder="1" applyAlignment="1">
      <alignment horizontal="center" vertical="center" wrapText="1"/>
    </xf>
    <xf numFmtId="176" fontId="8" fillId="0" borderId="12" xfId="10" applyNumberFormat="1" applyFont="1" applyBorder="1" applyAlignment="1">
      <alignment horizontal="center" vertical="center"/>
    </xf>
    <xf numFmtId="0" fontId="7" fillId="0" borderId="0" xfId="2" applyFont="1" applyBorder="1" applyAlignment="1">
      <alignment vertical="center" wrapText="1"/>
    </xf>
    <xf numFmtId="0" fontId="8" fillId="0" borderId="0" xfId="2" applyFont="1" applyBorder="1" applyAlignment="1">
      <alignment vertical="center" wrapText="1"/>
    </xf>
    <xf numFmtId="0" fontId="8" fillId="0" borderId="6" xfId="2" applyFont="1" applyBorder="1" applyAlignment="1">
      <alignment vertical="center" wrapText="1"/>
    </xf>
    <xf numFmtId="0" fontId="7" fillId="0" borderId="0" xfId="4" applyFont="1" applyBorder="1"/>
    <xf numFmtId="0" fontId="8" fillId="0" borderId="6" xfId="4" applyFont="1" applyBorder="1" applyAlignment="1"/>
    <xf numFmtId="174" fontId="8" fillId="0" borderId="13" xfId="10" applyNumberFormat="1" applyFont="1" applyBorder="1" applyAlignment="1">
      <alignment horizontal="center" vertical="center" wrapText="1"/>
    </xf>
    <xf numFmtId="0" fontId="3" fillId="5" borderId="0" xfId="2" applyFont="1" applyFill="1" applyBorder="1" applyAlignment="1">
      <alignment horizontal="center"/>
    </xf>
    <xf numFmtId="0" fontId="2" fillId="0" borderId="0" xfId="2" applyAlignment="1">
      <alignment horizontal="left"/>
    </xf>
    <xf numFmtId="0" fontId="19" fillId="0" borderId="0" xfId="2" applyFont="1" applyAlignment="1">
      <alignment horizontal="left"/>
    </xf>
    <xf numFmtId="0" fontId="3" fillId="0" borderId="0" xfId="0" applyFont="1" applyAlignment="1">
      <alignment wrapText="1"/>
    </xf>
    <xf numFmtId="0" fontId="2" fillId="0" borderId="0" xfId="2" applyAlignment="1">
      <alignment horizontal="left"/>
    </xf>
    <xf numFmtId="0" fontId="19" fillId="0" borderId="0" xfId="2" applyFont="1" applyAlignment="1">
      <alignment horizontal="left"/>
    </xf>
    <xf numFmtId="0" fontId="14" fillId="0" borderId="0" xfId="2" applyFont="1" applyAlignment="1">
      <alignment horizontal="right"/>
    </xf>
    <xf numFmtId="178" fontId="3" fillId="0" borderId="0" xfId="2" applyNumberFormat="1" applyFont="1" applyBorder="1" applyAlignment="1">
      <alignment horizontal="center" vertical="center"/>
    </xf>
    <xf numFmtId="0" fontId="14" fillId="0" borderId="0" xfId="2" applyFont="1" applyFill="1" applyAlignment="1">
      <alignment horizontal="left"/>
    </xf>
    <xf numFmtId="0" fontId="35" fillId="0" borderId="0" xfId="2" applyFont="1"/>
    <xf numFmtId="0" fontId="17" fillId="0" borderId="0" xfId="2" applyFont="1" applyAlignment="1">
      <alignment horizontal="right"/>
    </xf>
    <xf numFmtId="0" fontId="4" fillId="0" borderId="0" xfId="2" applyFont="1" applyFill="1" applyAlignment="1">
      <alignment horizontal="left"/>
    </xf>
    <xf numFmtId="0" fontId="3" fillId="5" borderId="0" xfId="2" applyFont="1" applyFill="1" applyBorder="1" applyAlignment="1">
      <alignment horizontal="center"/>
    </xf>
    <xf numFmtId="0" fontId="14" fillId="0" borderId="0" xfId="2" applyFont="1" applyAlignment="1">
      <alignment horizontal="left"/>
    </xf>
    <xf numFmtId="0" fontId="2" fillId="0" borderId="0" xfId="2" applyAlignment="1">
      <alignment horizontal="left"/>
    </xf>
    <xf numFmtId="0" fontId="19" fillId="0" borderId="0" xfId="2" applyFont="1" applyAlignment="1">
      <alignment horizontal="left"/>
    </xf>
    <xf numFmtId="0" fontId="20" fillId="5" borderId="8" xfId="2" applyFont="1" applyFill="1" applyBorder="1" applyAlignment="1">
      <alignment horizontal="center"/>
    </xf>
    <xf numFmtId="0" fontId="20" fillId="5" borderId="0" xfId="2" applyFont="1" applyFill="1" applyBorder="1" applyAlignment="1">
      <alignment horizontal="center"/>
    </xf>
    <xf numFmtId="0" fontId="20" fillId="5" borderId="9" xfId="2" applyFont="1" applyFill="1" applyBorder="1" applyAlignment="1">
      <alignment horizontal="center"/>
    </xf>
    <xf numFmtId="0" fontId="20" fillId="5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0" xfId="2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7" fillId="5" borderId="0" xfId="2" applyFont="1" applyFill="1" applyAlignment="1">
      <alignment horizontal="center" wrapText="1"/>
    </xf>
    <xf numFmtId="0" fontId="7" fillId="5" borderId="0" xfId="2" applyFont="1" applyFill="1" applyAlignment="1">
      <alignment horizontal="center"/>
    </xf>
    <xf numFmtId="0" fontId="20" fillId="0" borderId="0" xfId="2" applyFont="1" applyAlignment="1">
      <alignment wrapText="1"/>
    </xf>
    <xf numFmtId="0" fontId="3" fillId="0" borderId="0" xfId="0" applyFont="1"/>
    <xf numFmtId="0" fontId="20" fillId="0" borderId="0" xfId="2" applyFont="1" applyAlignment="1">
      <alignment horizontal="left" wrapText="1"/>
    </xf>
    <xf numFmtId="0" fontId="3" fillId="0" borderId="0" xfId="0" applyFont="1" applyAlignment="1">
      <alignment wrapText="1"/>
    </xf>
    <xf numFmtId="0" fontId="20" fillId="5" borderId="0" xfId="2" applyFont="1" applyFill="1" applyAlignment="1">
      <alignment horizontal="center" wrapText="1"/>
    </xf>
    <xf numFmtId="0" fontId="20" fillId="5" borderId="0" xfId="2" applyFont="1" applyFill="1" applyAlignment="1">
      <alignment horizontal="center"/>
    </xf>
    <xf numFmtId="0" fontId="25" fillId="5" borderId="0" xfId="2" applyFont="1" applyFill="1"/>
    <xf numFmtId="0" fontId="7" fillId="0" borderId="0" xfId="2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20" fillId="0" borderId="0" xfId="12" applyFont="1" applyAlignment="1">
      <alignment horizontal="left" wrapText="1"/>
    </xf>
  </cellXfs>
  <cellStyles count="14">
    <cellStyle name="Dezimal 2" xfId="1" xr:uid="{00000000-0005-0000-0000-000000000000}"/>
    <cellStyle name="Euro" xfId="9" xr:uid="{00000000-0005-0000-0000-000001000000}"/>
    <cellStyle name="Link" xfId="13" builtinId="8"/>
    <cellStyle name="Prozent 2" xfId="8" xr:uid="{00000000-0005-0000-0000-000002000000}"/>
    <cellStyle name="Standard" xfId="0" builtinId="0"/>
    <cellStyle name="Standard 2" xfId="2" xr:uid="{00000000-0005-0000-0000-000004000000}"/>
    <cellStyle name="Standard 2 2" xfId="7" xr:uid="{00000000-0005-0000-0000-000005000000}"/>
    <cellStyle name="Standard 3" xfId="3" xr:uid="{00000000-0005-0000-0000-000006000000}"/>
    <cellStyle name="Standard 3 2" xfId="11" xr:uid="{00000000-0005-0000-0000-000007000000}"/>
    <cellStyle name="Standard_Häuf01" xfId="12" xr:uid="{00000000-0005-0000-0000-000008000000}"/>
    <cellStyle name="Standard_LEHRÜ1" xfId="4" xr:uid="{00000000-0005-0000-0000-000009000000}"/>
    <cellStyle name="Standard_LEHRÜ1 2" xfId="5" xr:uid="{00000000-0005-0000-0000-00000A000000}"/>
    <cellStyle name="Standard_LEHRÜ7" xfId="6" xr:uid="{00000000-0005-0000-0000-00000B000000}"/>
    <cellStyle name="Standard_LEHRÜ8" xfId="10" xr:uid="{00000000-0005-0000-0000-00000C000000}"/>
  </cellStyles>
  <dxfs count="1">
    <dxf>
      <numFmt numFmtId="2" formatCode="0.00"/>
    </dxf>
  </dxfs>
  <tableStyles count="0" defaultTableStyle="TableStyleMedium9" defaultPivotStyle="PivotStyleLight16"/>
  <colors>
    <mruColors>
      <color rgb="FFE20613"/>
      <color rgb="FFE6E6E6"/>
      <color rgb="FFB3B3B3"/>
      <color rgb="FFCCCCCC"/>
      <color rgb="FF666666"/>
      <color rgb="FFB7E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externalLink" Target="externalLinks/externalLink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3.xml"/><Relationship Id="rId58" Type="http://schemas.openxmlformats.org/officeDocument/2006/relationships/externalLink" Target="externalLinks/externalLink8.xml"/><Relationship Id="rId66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1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externalLink" Target="externalLinks/externalLink6.xml"/><Relationship Id="rId64" Type="http://schemas.openxmlformats.org/officeDocument/2006/relationships/connections" Target="connection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externalLink" Target="externalLinks/externalLink9.xml"/><Relationship Id="rId67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externalLink" Target="externalLinks/externalLink4.xml"/><Relationship Id="rId6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externalLink" Target="externalLinks/externalLink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2.xml"/><Relationship Id="rId60" Type="http://schemas.openxmlformats.org/officeDocument/2006/relationships/externalLink" Target="externalLinks/externalLink10.xml"/><Relationship Id="rId6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png"/><Relationship Id="rId1" Type="http://schemas.openxmlformats.org/officeDocument/2006/relationships/image" Target="../media/image15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5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38</xdr:row>
      <xdr:rowOff>19050</xdr:rowOff>
    </xdr:from>
    <xdr:to>
      <xdr:col>6</xdr:col>
      <xdr:colOff>76200</xdr:colOff>
      <xdr:row>39</xdr:row>
      <xdr:rowOff>31749</xdr:rowOff>
    </xdr:to>
    <xdr:sp macro="" textlink="">
      <xdr:nvSpPr>
        <xdr:cNvPr id="3" name="Text Box 1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6743700" y="8115300"/>
          <a:ext cx="76200" cy="20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</xdr:colOff>
      <xdr:row>0</xdr:row>
      <xdr:rowOff>0</xdr:rowOff>
    </xdr:from>
    <xdr:to>
      <xdr:col>5</xdr:col>
      <xdr:colOff>1</xdr:colOff>
      <xdr:row>1</xdr:row>
      <xdr:rowOff>93495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42157"/>
        <a:stretch/>
      </xdr:blipFill>
      <xdr:spPr>
        <a:xfrm>
          <a:off x="1" y="0"/>
          <a:ext cx="5540375" cy="264945"/>
        </a:xfrm>
        <a:prstGeom prst="rect">
          <a:avLst/>
        </a:prstGeom>
      </xdr:spPr>
    </xdr:pic>
    <xdr:clientData/>
  </xdr:twoCellAnchor>
  <xdr:twoCellAnchor editAs="oneCell">
    <xdr:from>
      <xdr:col>3</xdr:col>
      <xdr:colOff>480482</xdr:colOff>
      <xdr:row>0</xdr:row>
      <xdr:rowOff>9525</xdr:rowOff>
    </xdr:from>
    <xdr:to>
      <xdr:col>4</xdr:col>
      <xdr:colOff>669212</xdr:colOff>
      <xdr:row>1</xdr:row>
      <xdr:rowOff>107147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5307" y="9525"/>
          <a:ext cx="950730" cy="284947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27</xdr:row>
      <xdr:rowOff>152400</xdr:rowOff>
    </xdr:from>
    <xdr:to>
      <xdr:col>4</xdr:col>
      <xdr:colOff>540732</xdr:colOff>
      <xdr:row>48</xdr:row>
      <xdr:rowOff>41485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EEC431C8-67A5-37A6-CED3-7C0CE5227D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2875" y="5514975"/>
          <a:ext cx="5474682" cy="38895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5</xdr:col>
      <xdr:colOff>1</xdr:colOff>
      <xdr:row>1</xdr:row>
      <xdr:rowOff>106066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46007"/>
        <a:stretch/>
      </xdr:blipFill>
      <xdr:spPr>
        <a:xfrm>
          <a:off x="2" y="0"/>
          <a:ext cx="6086474" cy="321966"/>
        </a:xfrm>
        <a:prstGeom prst="rect">
          <a:avLst/>
        </a:prstGeom>
      </xdr:spPr>
    </xdr:pic>
    <xdr:clientData/>
  </xdr:twoCellAnchor>
  <xdr:twoCellAnchor editAs="oneCell">
    <xdr:from>
      <xdr:col>3</xdr:col>
      <xdr:colOff>466725</xdr:colOff>
      <xdr:row>0</xdr:row>
      <xdr:rowOff>0</xdr:rowOff>
    </xdr:from>
    <xdr:to>
      <xdr:col>4</xdr:col>
      <xdr:colOff>635900</xdr:colOff>
      <xdr:row>1</xdr:row>
      <xdr:rowOff>65750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0" y="0"/>
          <a:ext cx="928000" cy="288000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28</xdr:row>
      <xdr:rowOff>28574</xdr:rowOff>
    </xdr:from>
    <xdr:to>
      <xdr:col>4</xdr:col>
      <xdr:colOff>226303</xdr:colOff>
      <xdr:row>50</xdr:row>
      <xdr:rowOff>152400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383EAE62-1334-A9BC-AD3D-5DD3E6560B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300" y="5362574"/>
          <a:ext cx="5455528" cy="43148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5</xdr:col>
      <xdr:colOff>1</xdr:colOff>
      <xdr:row>1</xdr:row>
      <xdr:rowOff>106066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2F8BFC29-7B09-4C4D-8920-7DC2896F82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46007"/>
        <a:stretch/>
      </xdr:blipFill>
      <xdr:spPr>
        <a:xfrm>
          <a:off x="2" y="0"/>
          <a:ext cx="6105524" cy="325141"/>
        </a:xfrm>
        <a:prstGeom prst="rect">
          <a:avLst/>
        </a:prstGeom>
      </xdr:spPr>
    </xdr:pic>
    <xdr:clientData/>
  </xdr:twoCellAnchor>
  <xdr:twoCellAnchor editAs="oneCell">
    <xdr:from>
      <xdr:col>3</xdr:col>
      <xdr:colOff>466725</xdr:colOff>
      <xdr:row>0</xdr:row>
      <xdr:rowOff>0</xdr:rowOff>
    </xdr:from>
    <xdr:to>
      <xdr:col>4</xdr:col>
      <xdr:colOff>635900</xdr:colOff>
      <xdr:row>1</xdr:row>
      <xdr:rowOff>65750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AF9A1C41-D6D8-4D3F-9575-F09BAFC6B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0" y="0"/>
          <a:ext cx="931175" cy="284825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28</xdr:row>
      <xdr:rowOff>28575</xdr:rowOff>
    </xdr:from>
    <xdr:to>
      <xdr:col>4</xdr:col>
      <xdr:colOff>145245</xdr:colOff>
      <xdr:row>50</xdr:row>
      <xdr:rowOff>80759</xdr:rowOff>
    </xdr:to>
    <xdr:pic>
      <xdr:nvPicPr>
        <xdr:cNvPr id="8" name="Grafik 7">
          <a:extLst>
            <a:ext uri="{FF2B5EF4-FFF2-40B4-BE49-F238E27FC236}">
              <a16:creationId xmlns:a16="http://schemas.microsoft.com/office/drawing/2014/main" id="{58EA25A8-37BC-5C51-EEB0-CA4DB6F07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5" y="5362575"/>
          <a:ext cx="5364945" cy="424318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5</xdr:col>
      <xdr:colOff>1</xdr:colOff>
      <xdr:row>1</xdr:row>
      <xdr:rowOff>106066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7AB634D0-A1F1-4C03-A91D-EE817CDE43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46007"/>
        <a:stretch/>
      </xdr:blipFill>
      <xdr:spPr>
        <a:xfrm>
          <a:off x="2" y="0"/>
          <a:ext cx="6105524" cy="325141"/>
        </a:xfrm>
        <a:prstGeom prst="rect">
          <a:avLst/>
        </a:prstGeom>
      </xdr:spPr>
    </xdr:pic>
    <xdr:clientData/>
  </xdr:twoCellAnchor>
  <xdr:twoCellAnchor editAs="oneCell">
    <xdr:from>
      <xdr:col>3</xdr:col>
      <xdr:colOff>466725</xdr:colOff>
      <xdr:row>0</xdr:row>
      <xdr:rowOff>0</xdr:rowOff>
    </xdr:from>
    <xdr:to>
      <xdr:col>4</xdr:col>
      <xdr:colOff>635900</xdr:colOff>
      <xdr:row>1</xdr:row>
      <xdr:rowOff>65750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62A8DDC3-1C08-4498-8639-BA0B1C62EE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0" y="0"/>
          <a:ext cx="931175" cy="284825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27</xdr:row>
      <xdr:rowOff>209550</xdr:rowOff>
    </xdr:from>
    <xdr:to>
      <xdr:col>4</xdr:col>
      <xdr:colOff>202395</xdr:colOff>
      <xdr:row>50</xdr:row>
      <xdr:rowOff>42659</xdr:rowOff>
    </xdr:to>
    <xdr:pic>
      <xdr:nvPicPr>
        <xdr:cNvPr id="7" name="Grafik 6">
          <a:extLst>
            <a:ext uri="{FF2B5EF4-FFF2-40B4-BE49-F238E27FC236}">
              <a16:creationId xmlns:a16="http://schemas.microsoft.com/office/drawing/2014/main" id="{0545B518-EB30-8F03-9DDE-5F8CAFF04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80975" y="5324475"/>
          <a:ext cx="5364945" cy="424318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5</xdr:col>
      <xdr:colOff>1</xdr:colOff>
      <xdr:row>1</xdr:row>
      <xdr:rowOff>106066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2C9E1E89-4E62-4761-99D2-38B712FB2D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46007"/>
        <a:stretch/>
      </xdr:blipFill>
      <xdr:spPr>
        <a:xfrm>
          <a:off x="2" y="0"/>
          <a:ext cx="6105524" cy="325141"/>
        </a:xfrm>
        <a:prstGeom prst="rect">
          <a:avLst/>
        </a:prstGeom>
      </xdr:spPr>
    </xdr:pic>
    <xdr:clientData/>
  </xdr:twoCellAnchor>
  <xdr:twoCellAnchor editAs="oneCell">
    <xdr:from>
      <xdr:col>3</xdr:col>
      <xdr:colOff>466725</xdr:colOff>
      <xdr:row>0</xdr:row>
      <xdr:rowOff>0</xdr:rowOff>
    </xdr:from>
    <xdr:to>
      <xdr:col>4</xdr:col>
      <xdr:colOff>635900</xdr:colOff>
      <xdr:row>1</xdr:row>
      <xdr:rowOff>65750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F30E4778-8C3E-44BB-B409-4A568B316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0" y="0"/>
          <a:ext cx="931175" cy="284825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28</xdr:row>
      <xdr:rowOff>38100</xdr:rowOff>
    </xdr:from>
    <xdr:to>
      <xdr:col>4</xdr:col>
      <xdr:colOff>135720</xdr:colOff>
      <xdr:row>50</xdr:row>
      <xdr:rowOff>90284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80B961E8-4868-356D-08A4-37B1EADB6C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300" y="5372100"/>
          <a:ext cx="5364945" cy="424318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5</xdr:col>
      <xdr:colOff>1</xdr:colOff>
      <xdr:row>1</xdr:row>
      <xdr:rowOff>106066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694ABB07-26B5-4408-9C6D-F727848BA4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46007"/>
        <a:stretch/>
      </xdr:blipFill>
      <xdr:spPr>
        <a:xfrm>
          <a:off x="2" y="0"/>
          <a:ext cx="6105524" cy="325141"/>
        </a:xfrm>
        <a:prstGeom prst="rect">
          <a:avLst/>
        </a:prstGeom>
      </xdr:spPr>
    </xdr:pic>
    <xdr:clientData/>
  </xdr:twoCellAnchor>
  <xdr:twoCellAnchor editAs="oneCell">
    <xdr:from>
      <xdr:col>3</xdr:col>
      <xdr:colOff>466725</xdr:colOff>
      <xdr:row>0</xdr:row>
      <xdr:rowOff>0</xdr:rowOff>
    </xdr:from>
    <xdr:to>
      <xdr:col>4</xdr:col>
      <xdr:colOff>635900</xdr:colOff>
      <xdr:row>1</xdr:row>
      <xdr:rowOff>65750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F2C31DDF-1587-434C-A02B-83A8885BA8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0" y="0"/>
          <a:ext cx="931175" cy="284825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</xdr:colOff>
      <xdr:row>28</xdr:row>
      <xdr:rowOff>19050</xdr:rowOff>
    </xdr:from>
    <xdr:to>
      <xdr:col>4</xdr:col>
      <xdr:colOff>269070</xdr:colOff>
      <xdr:row>50</xdr:row>
      <xdr:rowOff>71234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2AED9B5B-A106-4482-9885-86022A6FFE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7650" y="5353050"/>
          <a:ext cx="5364945" cy="424318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5</xdr:col>
      <xdr:colOff>1</xdr:colOff>
      <xdr:row>1</xdr:row>
      <xdr:rowOff>106066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986B0EB8-271A-4699-9C02-1969358435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46007"/>
        <a:stretch/>
      </xdr:blipFill>
      <xdr:spPr>
        <a:xfrm>
          <a:off x="2" y="0"/>
          <a:ext cx="6105524" cy="325141"/>
        </a:xfrm>
        <a:prstGeom prst="rect">
          <a:avLst/>
        </a:prstGeom>
      </xdr:spPr>
    </xdr:pic>
    <xdr:clientData/>
  </xdr:twoCellAnchor>
  <xdr:twoCellAnchor editAs="oneCell">
    <xdr:from>
      <xdr:col>3</xdr:col>
      <xdr:colOff>466725</xdr:colOff>
      <xdr:row>0</xdr:row>
      <xdr:rowOff>0</xdr:rowOff>
    </xdr:from>
    <xdr:to>
      <xdr:col>4</xdr:col>
      <xdr:colOff>635900</xdr:colOff>
      <xdr:row>1</xdr:row>
      <xdr:rowOff>65750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F73D2E9E-6975-43B6-9B97-305729E1C7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0" y="0"/>
          <a:ext cx="931175" cy="28482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28</xdr:row>
      <xdr:rowOff>38100</xdr:rowOff>
    </xdr:from>
    <xdr:to>
      <xdr:col>4</xdr:col>
      <xdr:colOff>250020</xdr:colOff>
      <xdr:row>50</xdr:row>
      <xdr:rowOff>90284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11BA3375-66AA-1A20-D006-DA74FBE2E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8600" y="5372100"/>
          <a:ext cx="5364945" cy="424318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5</xdr:col>
      <xdr:colOff>1</xdr:colOff>
      <xdr:row>1</xdr:row>
      <xdr:rowOff>106066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43FDB2E-3461-436B-A994-1FC92244436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46007"/>
        <a:stretch/>
      </xdr:blipFill>
      <xdr:spPr>
        <a:xfrm>
          <a:off x="2" y="0"/>
          <a:ext cx="6105524" cy="325141"/>
        </a:xfrm>
        <a:prstGeom prst="rect">
          <a:avLst/>
        </a:prstGeom>
      </xdr:spPr>
    </xdr:pic>
    <xdr:clientData/>
  </xdr:twoCellAnchor>
  <xdr:twoCellAnchor editAs="oneCell">
    <xdr:from>
      <xdr:col>3</xdr:col>
      <xdr:colOff>466725</xdr:colOff>
      <xdr:row>0</xdr:row>
      <xdr:rowOff>0</xdr:rowOff>
    </xdr:from>
    <xdr:to>
      <xdr:col>4</xdr:col>
      <xdr:colOff>635900</xdr:colOff>
      <xdr:row>1</xdr:row>
      <xdr:rowOff>65750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D8EE4233-CFD8-4B9A-87E2-2191A8A42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0" y="0"/>
          <a:ext cx="931175" cy="2848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28</xdr:row>
      <xdr:rowOff>19050</xdr:rowOff>
    </xdr:from>
    <xdr:to>
      <xdr:col>4</xdr:col>
      <xdr:colOff>230970</xdr:colOff>
      <xdr:row>50</xdr:row>
      <xdr:rowOff>71234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4841025-3107-BDA1-A58E-51328C4455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9550" y="5353050"/>
          <a:ext cx="5364945" cy="424318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5</xdr:col>
      <xdr:colOff>1</xdr:colOff>
      <xdr:row>1</xdr:row>
      <xdr:rowOff>106066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7D13D75A-BB95-43FD-AD04-0D2DBC0860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46007"/>
        <a:stretch/>
      </xdr:blipFill>
      <xdr:spPr>
        <a:xfrm>
          <a:off x="2" y="0"/>
          <a:ext cx="6105524" cy="325141"/>
        </a:xfrm>
        <a:prstGeom prst="rect">
          <a:avLst/>
        </a:prstGeom>
      </xdr:spPr>
    </xdr:pic>
    <xdr:clientData/>
  </xdr:twoCellAnchor>
  <xdr:twoCellAnchor editAs="oneCell">
    <xdr:from>
      <xdr:col>3</xdr:col>
      <xdr:colOff>466725</xdr:colOff>
      <xdr:row>0</xdr:row>
      <xdr:rowOff>0</xdr:rowOff>
    </xdr:from>
    <xdr:to>
      <xdr:col>4</xdr:col>
      <xdr:colOff>635900</xdr:colOff>
      <xdr:row>1</xdr:row>
      <xdr:rowOff>65750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BDEEBBE-4D42-4E0D-B59C-7B8AC67EA9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0" y="0"/>
          <a:ext cx="931175" cy="284825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28</xdr:row>
      <xdr:rowOff>57150</xdr:rowOff>
    </xdr:from>
    <xdr:to>
      <xdr:col>4</xdr:col>
      <xdr:colOff>221445</xdr:colOff>
      <xdr:row>50</xdr:row>
      <xdr:rowOff>109334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BE78AEE9-1634-E3B5-A5F5-70F8AA789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0025" y="5391150"/>
          <a:ext cx="5364945" cy="424318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5</xdr:col>
      <xdr:colOff>1</xdr:colOff>
      <xdr:row>1</xdr:row>
      <xdr:rowOff>106066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1F93EA10-2AE1-43CE-AB1B-A0D965250E5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46007"/>
        <a:stretch/>
      </xdr:blipFill>
      <xdr:spPr>
        <a:xfrm>
          <a:off x="2" y="0"/>
          <a:ext cx="6105524" cy="325141"/>
        </a:xfrm>
        <a:prstGeom prst="rect">
          <a:avLst/>
        </a:prstGeom>
      </xdr:spPr>
    </xdr:pic>
    <xdr:clientData/>
  </xdr:twoCellAnchor>
  <xdr:twoCellAnchor editAs="oneCell">
    <xdr:from>
      <xdr:col>3</xdr:col>
      <xdr:colOff>466725</xdr:colOff>
      <xdr:row>0</xdr:row>
      <xdr:rowOff>0</xdr:rowOff>
    </xdr:from>
    <xdr:to>
      <xdr:col>4</xdr:col>
      <xdr:colOff>635900</xdr:colOff>
      <xdr:row>1</xdr:row>
      <xdr:rowOff>65750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8B202DA-BC4F-438B-8C6E-DD379629A4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0" y="0"/>
          <a:ext cx="931175" cy="28482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28</xdr:row>
      <xdr:rowOff>47625</xdr:rowOff>
    </xdr:from>
    <xdr:to>
      <xdr:col>4</xdr:col>
      <xdr:colOff>250020</xdr:colOff>
      <xdr:row>50</xdr:row>
      <xdr:rowOff>99809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BA8BED21-3D8D-25BE-491B-3D04BEFB8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8600" y="5381625"/>
          <a:ext cx="5364945" cy="4243184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5</xdr:col>
      <xdr:colOff>1</xdr:colOff>
      <xdr:row>1</xdr:row>
      <xdr:rowOff>106066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AC19028D-8C8B-4FB2-AD67-1D9D8A4711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46007"/>
        <a:stretch/>
      </xdr:blipFill>
      <xdr:spPr>
        <a:xfrm>
          <a:off x="2" y="0"/>
          <a:ext cx="6105524" cy="325141"/>
        </a:xfrm>
        <a:prstGeom prst="rect">
          <a:avLst/>
        </a:prstGeom>
      </xdr:spPr>
    </xdr:pic>
    <xdr:clientData/>
  </xdr:twoCellAnchor>
  <xdr:twoCellAnchor editAs="oneCell">
    <xdr:from>
      <xdr:col>3</xdr:col>
      <xdr:colOff>466725</xdr:colOff>
      <xdr:row>0</xdr:row>
      <xdr:rowOff>0</xdr:rowOff>
    </xdr:from>
    <xdr:to>
      <xdr:col>4</xdr:col>
      <xdr:colOff>635900</xdr:colOff>
      <xdr:row>1</xdr:row>
      <xdr:rowOff>65750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B7B19E7-800C-4C9B-B59D-2919CE9D88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0" y="0"/>
          <a:ext cx="931175" cy="284825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28</xdr:row>
      <xdr:rowOff>47625</xdr:rowOff>
    </xdr:from>
    <xdr:to>
      <xdr:col>4</xdr:col>
      <xdr:colOff>192870</xdr:colOff>
      <xdr:row>50</xdr:row>
      <xdr:rowOff>99809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6BAEB9A3-E426-A2F0-97CF-DA12D44B1D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1450" y="5381625"/>
          <a:ext cx="5364945" cy="424318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11</xdr:col>
      <xdr:colOff>11527</xdr:colOff>
      <xdr:row>1</xdr:row>
      <xdr:rowOff>97500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9317F8E0-5955-4518-A2CC-C04BA16FBD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" r="28783"/>
        <a:stretch/>
      </xdr:blipFill>
      <xdr:spPr>
        <a:xfrm>
          <a:off x="2" y="0"/>
          <a:ext cx="8615775" cy="288000"/>
        </a:xfrm>
        <a:prstGeom prst="rect">
          <a:avLst/>
        </a:prstGeom>
      </xdr:spPr>
    </xdr:pic>
    <xdr:clientData/>
  </xdr:twoCellAnchor>
  <xdr:twoCellAnchor editAs="oneCell">
    <xdr:from>
      <xdr:col>9</xdr:col>
      <xdr:colOff>485775</xdr:colOff>
      <xdr:row>0</xdr:row>
      <xdr:rowOff>0</xdr:rowOff>
    </xdr:from>
    <xdr:to>
      <xdr:col>10</xdr:col>
      <xdr:colOff>674505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41FED581-82BF-4FBE-BD52-92D5F7DD07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2375" y="0"/>
          <a:ext cx="950730" cy="28494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</xdr:colOff>
      <xdr:row>0</xdr:row>
      <xdr:rowOff>0</xdr:rowOff>
    </xdr:from>
    <xdr:to>
      <xdr:col>20</xdr:col>
      <xdr:colOff>323850</xdr:colOff>
      <xdr:row>1</xdr:row>
      <xdr:rowOff>83495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19913"/>
        <a:stretch/>
      </xdr:blipFill>
      <xdr:spPr>
        <a:xfrm>
          <a:off x="12" y="0"/>
          <a:ext cx="10144113" cy="273995"/>
        </a:xfrm>
        <a:prstGeom prst="rect">
          <a:avLst/>
        </a:prstGeom>
      </xdr:spPr>
    </xdr:pic>
    <xdr:clientData/>
  </xdr:twoCellAnchor>
  <xdr:twoCellAnchor editAs="oneCell">
    <xdr:from>
      <xdr:col>18</xdr:col>
      <xdr:colOff>209561</xdr:colOff>
      <xdr:row>0</xdr:row>
      <xdr:rowOff>0</xdr:rowOff>
    </xdr:from>
    <xdr:to>
      <xdr:col>20</xdr:col>
      <xdr:colOff>249066</xdr:colOff>
      <xdr:row>1</xdr:row>
      <xdr:rowOff>94447</xdr:rowOff>
    </xdr:to>
    <xdr:pic>
      <xdr:nvPicPr>
        <xdr:cNvPr id="7" name="Grafik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34486" y="0"/>
          <a:ext cx="934855" cy="28494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</xdr:colOff>
      <xdr:row>0</xdr:row>
      <xdr:rowOff>0</xdr:rowOff>
    </xdr:from>
    <xdr:to>
      <xdr:col>21</xdr:col>
      <xdr:colOff>0</xdr:colOff>
      <xdr:row>1</xdr:row>
      <xdr:rowOff>97500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2" r="23282"/>
        <a:stretch/>
      </xdr:blipFill>
      <xdr:spPr>
        <a:xfrm>
          <a:off x="12" y="0"/>
          <a:ext cx="9382113" cy="288000"/>
        </a:xfrm>
        <a:prstGeom prst="rect">
          <a:avLst/>
        </a:prstGeom>
      </xdr:spPr>
    </xdr:pic>
    <xdr:clientData/>
  </xdr:twoCellAnchor>
  <xdr:twoCellAnchor editAs="oneCell">
    <xdr:from>
      <xdr:col>18</xdr:col>
      <xdr:colOff>219075</xdr:colOff>
      <xdr:row>0</xdr:row>
      <xdr:rowOff>0</xdr:rowOff>
    </xdr:from>
    <xdr:to>
      <xdr:col>20</xdr:col>
      <xdr:colOff>274455</xdr:colOff>
      <xdr:row>1</xdr:row>
      <xdr:rowOff>94447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2950" y="0"/>
          <a:ext cx="950730" cy="28494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50657</xdr:colOff>
      <xdr:row>1</xdr:row>
      <xdr:rowOff>94926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535893EF-BCBF-4FA3-B1B4-BA398690763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" r="26919"/>
        <a:stretch/>
      </xdr:blipFill>
      <xdr:spPr>
        <a:xfrm>
          <a:off x="0" y="0"/>
          <a:ext cx="8769207" cy="285426"/>
        </a:xfrm>
        <a:prstGeom prst="rect">
          <a:avLst/>
        </a:prstGeom>
      </xdr:spPr>
    </xdr:pic>
    <xdr:clientData/>
  </xdr:twoCellAnchor>
  <xdr:twoCellAnchor editAs="oneCell">
    <xdr:from>
      <xdr:col>8</xdr:col>
      <xdr:colOff>657225</xdr:colOff>
      <xdr:row>0</xdr:row>
      <xdr:rowOff>0</xdr:rowOff>
    </xdr:from>
    <xdr:to>
      <xdr:col>9</xdr:col>
      <xdr:colOff>696730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60AEFDF9-6F7C-4631-BAB5-ABEF256F2A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5725" y="0"/>
          <a:ext cx="947555" cy="28494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50657</xdr:colOff>
      <xdr:row>1</xdr:row>
      <xdr:rowOff>94926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C6543097-27B9-49B4-86A6-BBA8F52128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" r="26919"/>
        <a:stretch/>
      </xdr:blipFill>
      <xdr:spPr>
        <a:xfrm>
          <a:off x="0" y="0"/>
          <a:ext cx="8775557" cy="285426"/>
        </a:xfrm>
        <a:prstGeom prst="rect">
          <a:avLst/>
        </a:prstGeom>
      </xdr:spPr>
    </xdr:pic>
    <xdr:clientData/>
  </xdr:twoCellAnchor>
  <xdr:twoCellAnchor editAs="oneCell">
    <xdr:from>
      <xdr:col>8</xdr:col>
      <xdr:colOff>657225</xdr:colOff>
      <xdr:row>0</xdr:row>
      <xdr:rowOff>0</xdr:rowOff>
    </xdr:from>
    <xdr:to>
      <xdr:col>9</xdr:col>
      <xdr:colOff>696730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17F05FCC-EE23-43B4-BF6E-764E0D88BD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5725" y="0"/>
          <a:ext cx="953905" cy="28494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50657</xdr:colOff>
      <xdr:row>1</xdr:row>
      <xdr:rowOff>94926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1FF8525A-A723-4963-88B3-F4A1AD00E6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" r="26919"/>
        <a:stretch/>
      </xdr:blipFill>
      <xdr:spPr>
        <a:xfrm>
          <a:off x="0" y="0"/>
          <a:ext cx="8775557" cy="285426"/>
        </a:xfrm>
        <a:prstGeom prst="rect">
          <a:avLst/>
        </a:prstGeom>
      </xdr:spPr>
    </xdr:pic>
    <xdr:clientData/>
  </xdr:twoCellAnchor>
  <xdr:twoCellAnchor editAs="oneCell">
    <xdr:from>
      <xdr:col>8</xdr:col>
      <xdr:colOff>657225</xdr:colOff>
      <xdr:row>0</xdr:row>
      <xdr:rowOff>0</xdr:rowOff>
    </xdr:from>
    <xdr:to>
      <xdr:col>9</xdr:col>
      <xdr:colOff>696730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C282BF2C-B770-426F-B6F6-7077266703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5725" y="0"/>
          <a:ext cx="953905" cy="28494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50657</xdr:colOff>
      <xdr:row>1</xdr:row>
      <xdr:rowOff>94926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9D1441ED-2DBD-47B0-AAF2-3ED0040A25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" r="26919"/>
        <a:stretch/>
      </xdr:blipFill>
      <xdr:spPr>
        <a:xfrm>
          <a:off x="0" y="0"/>
          <a:ext cx="8775557" cy="285426"/>
        </a:xfrm>
        <a:prstGeom prst="rect">
          <a:avLst/>
        </a:prstGeom>
      </xdr:spPr>
    </xdr:pic>
    <xdr:clientData/>
  </xdr:twoCellAnchor>
  <xdr:twoCellAnchor editAs="oneCell">
    <xdr:from>
      <xdr:col>8</xdr:col>
      <xdr:colOff>657225</xdr:colOff>
      <xdr:row>0</xdr:row>
      <xdr:rowOff>0</xdr:rowOff>
    </xdr:from>
    <xdr:to>
      <xdr:col>9</xdr:col>
      <xdr:colOff>696730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9F533BFB-570A-400C-BFE8-F48DF52FE1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5725" y="0"/>
          <a:ext cx="953905" cy="28494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50657</xdr:colOff>
      <xdr:row>1</xdr:row>
      <xdr:rowOff>94926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214C825D-54D5-4005-A66F-586F688222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" r="26919"/>
        <a:stretch/>
      </xdr:blipFill>
      <xdr:spPr>
        <a:xfrm>
          <a:off x="0" y="0"/>
          <a:ext cx="8775557" cy="285426"/>
        </a:xfrm>
        <a:prstGeom prst="rect">
          <a:avLst/>
        </a:prstGeom>
      </xdr:spPr>
    </xdr:pic>
    <xdr:clientData/>
  </xdr:twoCellAnchor>
  <xdr:twoCellAnchor editAs="oneCell">
    <xdr:from>
      <xdr:col>8</xdr:col>
      <xdr:colOff>657225</xdr:colOff>
      <xdr:row>0</xdr:row>
      <xdr:rowOff>0</xdr:rowOff>
    </xdr:from>
    <xdr:to>
      <xdr:col>9</xdr:col>
      <xdr:colOff>696730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BCAE3B8-2D31-4308-9B7F-352B4F56A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5725" y="0"/>
          <a:ext cx="953905" cy="28494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50657</xdr:colOff>
      <xdr:row>1</xdr:row>
      <xdr:rowOff>94926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E65888C8-DFD2-4FD8-85F3-E5CDBA6FF18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" r="26919"/>
        <a:stretch/>
      </xdr:blipFill>
      <xdr:spPr>
        <a:xfrm>
          <a:off x="0" y="0"/>
          <a:ext cx="8775557" cy="285426"/>
        </a:xfrm>
        <a:prstGeom prst="rect">
          <a:avLst/>
        </a:prstGeom>
      </xdr:spPr>
    </xdr:pic>
    <xdr:clientData/>
  </xdr:twoCellAnchor>
  <xdr:twoCellAnchor editAs="oneCell">
    <xdr:from>
      <xdr:col>8</xdr:col>
      <xdr:colOff>657225</xdr:colOff>
      <xdr:row>0</xdr:row>
      <xdr:rowOff>0</xdr:rowOff>
    </xdr:from>
    <xdr:to>
      <xdr:col>9</xdr:col>
      <xdr:colOff>696730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8526B1E3-53F8-479B-AC78-2F70C47DA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5725" y="0"/>
          <a:ext cx="953905" cy="284947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50657</xdr:colOff>
      <xdr:row>1</xdr:row>
      <xdr:rowOff>94926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7B3419F1-93F6-453B-B82F-670D8EE339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" r="26919"/>
        <a:stretch/>
      </xdr:blipFill>
      <xdr:spPr>
        <a:xfrm>
          <a:off x="0" y="0"/>
          <a:ext cx="8775557" cy="285426"/>
        </a:xfrm>
        <a:prstGeom prst="rect">
          <a:avLst/>
        </a:prstGeom>
      </xdr:spPr>
    </xdr:pic>
    <xdr:clientData/>
  </xdr:twoCellAnchor>
  <xdr:twoCellAnchor editAs="oneCell">
    <xdr:from>
      <xdr:col>8</xdr:col>
      <xdr:colOff>657225</xdr:colOff>
      <xdr:row>0</xdr:row>
      <xdr:rowOff>0</xdr:rowOff>
    </xdr:from>
    <xdr:to>
      <xdr:col>9</xdr:col>
      <xdr:colOff>696730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432D36FD-0807-4955-B0F7-D8E85462CE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5725" y="0"/>
          <a:ext cx="953905" cy="284947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50657</xdr:colOff>
      <xdr:row>1</xdr:row>
      <xdr:rowOff>94926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CE4F7A31-D1FC-4DFD-8E92-8EC24BC103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" r="26919"/>
        <a:stretch/>
      </xdr:blipFill>
      <xdr:spPr>
        <a:xfrm>
          <a:off x="0" y="0"/>
          <a:ext cx="8775557" cy="285426"/>
        </a:xfrm>
        <a:prstGeom prst="rect">
          <a:avLst/>
        </a:prstGeom>
      </xdr:spPr>
    </xdr:pic>
    <xdr:clientData/>
  </xdr:twoCellAnchor>
  <xdr:twoCellAnchor editAs="oneCell">
    <xdr:from>
      <xdr:col>8</xdr:col>
      <xdr:colOff>657225</xdr:colOff>
      <xdr:row>0</xdr:row>
      <xdr:rowOff>0</xdr:rowOff>
    </xdr:from>
    <xdr:to>
      <xdr:col>9</xdr:col>
      <xdr:colOff>696730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22D14134-E12F-4BFB-AAF5-598DF5D1A4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5725" y="0"/>
          <a:ext cx="953905" cy="284947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50657</xdr:colOff>
      <xdr:row>1</xdr:row>
      <xdr:rowOff>94926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889CA13-FCEB-4FDE-81DF-04CDE7B5BC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" r="26919"/>
        <a:stretch/>
      </xdr:blipFill>
      <xdr:spPr>
        <a:xfrm>
          <a:off x="0" y="0"/>
          <a:ext cx="8775557" cy="285426"/>
        </a:xfrm>
        <a:prstGeom prst="rect">
          <a:avLst/>
        </a:prstGeom>
      </xdr:spPr>
    </xdr:pic>
    <xdr:clientData/>
  </xdr:twoCellAnchor>
  <xdr:twoCellAnchor editAs="oneCell">
    <xdr:from>
      <xdr:col>8</xdr:col>
      <xdr:colOff>657225</xdr:colOff>
      <xdr:row>0</xdr:row>
      <xdr:rowOff>0</xdr:rowOff>
    </xdr:from>
    <xdr:to>
      <xdr:col>9</xdr:col>
      <xdr:colOff>696730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CAE59207-ED27-4AA5-8621-25DBD7F23B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5725" y="0"/>
          <a:ext cx="953905" cy="284947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50657</xdr:colOff>
      <xdr:row>1</xdr:row>
      <xdr:rowOff>94926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702D03CC-7FCE-4875-8B0A-2E79EE6143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" r="26919"/>
        <a:stretch/>
      </xdr:blipFill>
      <xdr:spPr>
        <a:xfrm>
          <a:off x="0" y="0"/>
          <a:ext cx="8775557" cy="285426"/>
        </a:xfrm>
        <a:prstGeom prst="rect">
          <a:avLst/>
        </a:prstGeom>
      </xdr:spPr>
    </xdr:pic>
    <xdr:clientData/>
  </xdr:twoCellAnchor>
  <xdr:twoCellAnchor editAs="oneCell">
    <xdr:from>
      <xdr:col>8</xdr:col>
      <xdr:colOff>657225</xdr:colOff>
      <xdr:row>0</xdr:row>
      <xdr:rowOff>0</xdr:rowOff>
    </xdr:from>
    <xdr:to>
      <xdr:col>9</xdr:col>
      <xdr:colOff>696730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6B4AD5EB-3F8C-44BD-9182-8A76E1C90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5725" y="0"/>
          <a:ext cx="953905" cy="284947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721560</xdr:colOff>
      <xdr:row>1</xdr:row>
      <xdr:rowOff>97500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C2D5583B-B2EF-4992-B4D5-0ACC7CEF0E1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27487"/>
        <a:stretch/>
      </xdr:blipFill>
      <xdr:spPr>
        <a:xfrm>
          <a:off x="0" y="0"/>
          <a:ext cx="8322510" cy="268950"/>
        </a:xfrm>
        <a:prstGeom prst="rect">
          <a:avLst/>
        </a:prstGeom>
      </xdr:spPr>
    </xdr:pic>
    <xdr:clientData/>
  </xdr:twoCellAnchor>
  <xdr:twoCellAnchor editAs="oneCell">
    <xdr:from>
      <xdr:col>8</xdr:col>
      <xdr:colOff>638175</xdr:colOff>
      <xdr:row>0</xdr:row>
      <xdr:rowOff>0</xdr:rowOff>
    </xdr:from>
    <xdr:to>
      <xdr:col>9</xdr:col>
      <xdr:colOff>626880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34F5C894-2218-4B13-BF51-A1B252952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1550" y="0"/>
          <a:ext cx="906280" cy="265897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18427</xdr:rowOff>
    </xdr:from>
    <xdr:to>
      <xdr:col>8</xdr:col>
      <xdr:colOff>2521</xdr:colOff>
      <xdr:row>1</xdr:row>
      <xdr:rowOff>113353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A0BC3AA6-FBD4-4DE9-98F3-44AE182051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27411"/>
        <a:stretch/>
      </xdr:blipFill>
      <xdr:spPr>
        <a:xfrm>
          <a:off x="0" y="18427"/>
          <a:ext cx="8622646" cy="285426"/>
        </a:xfrm>
        <a:prstGeom prst="rect">
          <a:avLst/>
        </a:prstGeom>
      </xdr:spPr>
    </xdr:pic>
    <xdr:clientData/>
  </xdr:twoCellAnchor>
  <xdr:twoCellAnchor editAs="oneCell">
    <xdr:from>
      <xdr:col>7</xdr:col>
      <xdr:colOff>838200</xdr:colOff>
      <xdr:row>0</xdr:row>
      <xdr:rowOff>28575</xdr:rowOff>
    </xdr:from>
    <xdr:to>
      <xdr:col>7</xdr:col>
      <xdr:colOff>1788930</xdr:colOff>
      <xdr:row>1</xdr:row>
      <xdr:rowOff>123022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B3B52A59-AC3D-43BF-9BB2-12914FF20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100" y="28575"/>
          <a:ext cx="950730" cy="284947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564</xdr:colOff>
      <xdr:row>1</xdr:row>
      <xdr:rowOff>96610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62C1D40F-4E66-4FA5-A85D-E92C8BB77B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36785"/>
        <a:stretch/>
      </xdr:blipFill>
      <xdr:spPr>
        <a:xfrm>
          <a:off x="0" y="0"/>
          <a:ext cx="6055289" cy="268060"/>
        </a:xfrm>
        <a:prstGeom prst="rect">
          <a:avLst/>
        </a:prstGeom>
      </xdr:spPr>
    </xdr:pic>
    <xdr:clientData/>
  </xdr:twoCellAnchor>
  <xdr:twoCellAnchor editAs="oneCell">
    <xdr:from>
      <xdr:col>5</xdr:col>
      <xdr:colOff>219075</xdr:colOff>
      <xdr:row>0</xdr:row>
      <xdr:rowOff>0</xdr:rowOff>
    </xdr:from>
    <xdr:to>
      <xdr:col>7</xdr:col>
      <xdr:colOff>312555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E13E52E5-78F5-404C-AA5C-B0093BB543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5075" y="0"/>
          <a:ext cx="918980" cy="265897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564</xdr:colOff>
      <xdr:row>1</xdr:row>
      <xdr:rowOff>96610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A50CE1E3-C633-440B-8C55-312F72A6C94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36785"/>
        <a:stretch/>
      </xdr:blipFill>
      <xdr:spPr>
        <a:xfrm>
          <a:off x="0" y="0"/>
          <a:ext cx="6363264" cy="287110"/>
        </a:xfrm>
        <a:prstGeom prst="rect">
          <a:avLst/>
        </a:prstGeom>
      </xdr:spPr>
    </xdr:pic>
    <xdr:clientData/>
  </xdr:twoCellAnchor>
  <xdr:twoCellAnchor editAs="oneCell">
    <xdr:from>
      <xdr:col>5</xdr:col>
      <xdr:colOff>219075</xdr:colOff>
      <xdr:row>0</xdr:row>
      <xdr:rowOff>0</xdr:rowOff>
    </xdr:from>
    <xdr:to>
      <xdr:col>7</xdr:col>
      <xdr:colOff>312555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F1D81029-863D-49C7-AA8F-B8BD0CE977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900" y="0"/>
          <a:ext cx="950730" cy="284947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564</xdr:colOff>
      <xdr:row>1</xdr:row>
      <xdr:rowOff>96610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CBB5406-B7D6-4E64-8BD6-A153A61CB3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36785"/>
        <a:stretch/>
      </xdr:blipFill>
      <xdr:spPr>
        <a:xfrm>
          <a:off x="0" y="0"/>
          <a:ext cx="6363264" cy="287110"/>
        </a:xfrm>
        <a:prstGeom prst="rect">
          <a:avLst/>
        </a:prstGeom>
      </xdr:spPr>
    </xdr:pic>
    <xdr:clientData/>
  </xdr:twoCellAnchor>
  <xdr:twoCellAnchor editAs="oneCell">
    <xdr:from>
      <xdr:col>5</xdr:col>
      <xdr:colOff>219075</xdr:colOff>
      <xdr:row>0</xdr:row>
      <xdr:rowOff>0</xdr:rowOff>
    </xdr:from>
    <xdr:to>
      <xdr:col>7</xdr:col>
      <xdr:colOff>312555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C27593C9-C616-4C15-916F-9C7C23B761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900" y="0"/>
          <a:ext cx="950730" cy="284947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564</xdr:colOff>
      <xdr:row>1</xdr:row>
      <xdr:rowOff>96610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49D6B8E-3C93-4DF0-BAF1-1FE03A415E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36785"/>
        <a:stretch/>
      </xdr:blipFill>
      <xdr:spPr>
        <a:xfrm>
          <a:off x="0" y="0"/>
          <a:ext cx="6363264" cy="287110"/>
        </a:xfrm>
        <a:prstGeom prst="rect">
          <a:avLst/>
        </a:prstGeom>
      </xdr:spPr>
    </xdr:pic>
    <xdr:clientData/>
  </xdr:twoCellAnchor>
  <xdr:twoCellAnchor editAs="oneCell">
    <xdr:from>
      <xdr:col>5</xdr:col>
      <xdr:colOff>219075</xdr:colOff>
      <xdr:row>0</xdr:row>
      <xdr:rowOff>0</xdr:rowOff>
    </xdr:from>
    <xdr:to>
      <xdr:col>7</xdr:col>
      <xdr:colOff>312555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FDB697E9-183F-4B2F-A79E-8B04DC591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900" y="0"/>
          <a:ext cx="950730" cy="284947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564</xdr:colOff>
      <xdr:row>1</xdr:row>
      <xdr:rowOff>96610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F36F03FC-6E21-4B3B-9CEA-92F279332E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36785"/>
        <a:stretch/>
      </xdr:blipFill>
      <xdr:spPr>
        <a:xfrm>
          <a:off x="0" y="0"/>
          <a:ext cx="6363264" cy="287110"/>
        </a:xfrm>
        <a:prstGeom prst="rect">
          <a:avLst/>
        </a:prstGeom>
      </xdr:spPr>
    </xdr:pic>
    <xdr:clientData/>
  </xdr:twoCellAnchor>
  <xdr:twoCellAnchor editAs="oneCell">
    <xdr:from>
      <xdr:col>5</xdr:col>
      <xdr:colOff>219075</xdr:colOff>
      <xdr:row>0</xdr:row>
      <xdr:rowOff>0</xdr:rowOff>
    </xdr:from>
    <xdr:to>
      <xdr:col>7</xdr:col>
      <xdr:colOff>312555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EF4EC55F-4EEA-45F3-AA5A-0BDBE76D75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900" y="0"/>
          <a:ext cx="950730" cy="284947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564</xdr:colOff>
      <xdr:row>1</xdr:row>
      <xdr:rowOff>96610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19D4D341-05D5-4855-B667-57DE9FA904C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36785"/>
        <a:stretch/>
      </xdr:blipFill>
      <xdr:spPr>
        <a:xfrm>
          <a:off x="0" y="0"/>
          <a:ext cx="6363264" cy="287110"/>
        </a:xfrm>
        <a:prstGeom prst="rect">
          <a:avLst/>
        </a:prstGeom>
      </xdr:spPr>
    </xdr:pic>
    <xdr:clientData/>
  </xdr:twoCellAnchor>
  <xdr:twoCellAnchor editAs="oneCell">
    <xdr:from>
      <xdr:col>5</xdr:col>
      <xdr:colOff>219075</xdr:colOff>
      <xdr:row>0</xdr:row>
      <xdr:rowOff>0</xdr:rowOff>
    </xdr:from>
    <xdr:to>
      <xdr:col>7</xdr:col>
      <xdr:colOff>312555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6A9B67AB-41B7-4B23-B694-92C5AF289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900" y="0"/>
          <a:ext cx="950730" cy="284947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564</xdr:colOff>
      <xdr:row>1</xdr:row>
      <xdr:rowOff>96610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916E8E09-A0D8-48EF-ACFF-A9500F3D8D9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36785"/>
        <a:stretch/>
      </xdr:blipFill>
      <xdr:spPr>
        <a:xfrm>
          <a:off x="0" y="0"/>
          <a:ext cx="6363264" cy="287110"/>
        </a:xfrm>
        <a:prstGeom prst="rect">
          <a:avLst/>
        </a:prstGeom>
      </xdr:spPr>
    </xdr:pic>
    <xdr:clientData/>
  </xdr:twoCellAnchor>
  <xdr:twoCellAnchor editAs="oneCell">
    <xdr:from>
      <xdr:col>5</xdr:col>
      <xdr:colOff>219075</xdr:colOff>
      <xdr:row>0</xdr:row>
      <xdr:rowOff>0</xdr:rowOff>
    </xdr:from>
    <xdr:to>
      <xdr:col>7</xdr:col>
      <xdr:colOff>312555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A72D0EB0-1F14-4A7F-AE3E-D9B46FAA5D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900" y="0"/>
          <a:ext cx="950730" cy="284947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564</xdr:colOff>
      <xdr:row>1</xdr:row>
      <xdr:rowOff>96610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C7F58879-A6D1-4902-AA04-93CDC8E737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36785"/>
        <a:stretch/>
      </xdr:blipFill>
      <xdr:spPr>
        <a:xfrm>
          <a:off x="0" y="0"/>
          <a:ext cx="6363264" cy="287110"/>
        </a:xfrm>
        <a:prstGeom prst="rect">
          <a:avLst/>
        </a:prstGeom>
      </xdr:spPr>
    </xdr:pic>
    <xdr:clientData/>
  </xdr:twoCellAnchor>
  <xdr:twoCellAnchor editAs="oneCell">
    <xdr:from>
      <xdr:col>5</xdr:col>
      <xdr:colOff>219075</xdr:colOff>
      <xdr:row>0</xdr:row>
      <xdr:rowOff>0</xdr:rowOff>
    </xdr:from>
    <xdr:to>
      <xdr:col>7</xdr:col>
      <xdr:colOff>312555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9C11BB18-5F94-4977-A918-59540CA376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900" y="0"/>
          <a:ext cx="950730" cy="284947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564</xdr:colOff>
      <xdr:row>1</xdr:row>
      <xdr:rowOff>96610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655F8134-5D21-4109-A66F-2FD52AF241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36785"/>
        <a:stretch/>
      </xdr:blipFill>
      <xdr:spPr>
        <a:xfrm>
          <a:off x="0" y="0"/>
          <a:ext cx="6363264" cy="287110"/>
        </a:xfrm>
        <a:prstGeom prst="rect">
          <a:avLst/>
        </a:prstGeom>
      </xdr:spPr>
    </xdr:pic>
    <xdr:clientData/>
  </xdr:twoCellAnchor>
  <xdr:twoCellAnchor editAs="oneCell">
    <xdr:from>
      <xdr:col>5</xdr:col>
      <xdr:colOff>219075</xdr:colOff>
      <xdr:row>0</xdr:row>
      <xdr:rowOff>0</xdr:rowOff>
    </xdr:from>
    <xdr:to>
      <xdr:col>7</xdr:col>
      <xdr:colOff>312555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5040416B-A335-4370-A401-F26AE61FAA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900" y="0"/>
          <a:ext cx="950730" cy="284947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564</xdr:colOff>
      <xdr:row>1</xdr:row>
      <xdr:rowOff>96610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57CCF85E-74FE-4A95-A937-ECFA78EE32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36785"/>
        <a:stretch/>
      </xdr:blipFill>
      <xdr:spPr>
        <a:xfrm>
          <a:off x="0" y="0"/>
          <a:ext cx="6363264" cy="287110"/>
        </a:xfrm>
        <a:prstGeom prst="rect">
          <a:avLst/>
        </a:prstGeom>
      </xdr:spPr>
    </xdr:pic>
    <xdr:clientData/>
  </xdr:twoCellAnchor>
  <xdr:twoCellAnchor editAs="oneCell">
    <xdr:from>
      <xdr:col>5</xdr:col>
      <xdr:colOff>219075</xdr:colOff>
      <xdr:row>0</xdr:row>
      <xdr:rowOff>0</xdr:rowOff>
    </xdr:from>
    <xdr:to>
      <xdr:col>7</xdr:col>
      <xdr:colOff>312555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BCE89A89-5A32-4BC8-B4E7-87C75368B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900" y="0"/>
          <a:ext cx="950730" cy="284947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</xdr:row>
      <xdr:rowOff>106533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27537"/>
        <a:stretch/>
      </xdr:blipFill>
      <xdr:spPr>
        <a:xfrm>
          <a:off x="0" y="0"/>
          <a:ext cx="8810625" cy="290683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180975</xdr:colOff>
      <xdr:row>0</xdr:row>
      <xdr:rowOff>0</xdr:rowOff>
    </xdr:from>
    <xdr:to>
      <xdr:col>8</xdr:col>
      <xdr:colOff>512580</xdr:colOff>
      <xdr:row>1</xdr:row>
      <xdr:rowOff>94447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2875" y="0"/>
          <a:ext cx="950730" cy="284947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</xdr:row>
      <xdr:rowOff>106533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8E5BA195-30FD-4041-A5EC-7973DF4385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27537"/>
        <a:stretch/>
      </xdr:blipFill>
      <xdr:spPr>
        <a:xfrm>
          <a:off x="0" y="0"/>
          <a:ext cx="8820150" cy="297033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180975</xdr:colOff>
      <xdr:row>0</xdr:row>
      <xdr:rowOff>0</xdr:rowOff>
    </xdr:from>
    <xdr:to>
      <xdr:col>8</xdr:col>
      <xdr:colOff>512580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58CC78B-B1C0-45FA-872F-A06E2029BD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2875" y="0"/>
          <a:ext cx="950730" cy="284947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</xdr:row>
      <xdr:rowOff>106533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FED3D419-32BD-4591-BFE3-914F094D0B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27537"/>
        <a:stretch/>
      </xdr:blipFill>
      <xdr:spPr>
        <a:xfrm>
          <a:off x="0" y="0"/>
          <a:ext cx="8820150" cy="297033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180975</xdr:colOff>
      <xdr:row>0</xdr:row>
      <xdr:rowOff>0</xdr:rowOff>
    </xdr:from>
    <xdr:to>
      <xdr:col>8</xdr:col>
      <xdr:colOff>512580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900F902C-6B6A-4320-AD67-7770765D4C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2875" y="0"/>
          <a:ext cx="950730" cy="284947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</xdr:row>
      <xdr:rowOff>106533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2C95A608-0DA4-4B15-A46F-414629D108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27537"/>
        <a:stretch/>
      </xdr:blipFill>
      <xdr:spPr>
        <a:xfrm>
          <a:off x="0" y="0"/>
          <a:ext cx="8820150" cy="297033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180975</xdr:colOff>
      <xdr:row>0</xdr:row>
      <xdr:rowOff>0</xdr:rowOff>
    </xdr:from>
    <xdr:to>
      <xdr:col>8</xdr:col>
      <xdr:colOff>512580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1B4CEFAC-E53A-43F7-B284-AE447DFB2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2875" y="0"/>
          <a:ext cx="950730" cy="284947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</xdr:row>
      <xdr:rowOff>106533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AF053BAE-ADE2-4249-9D8F-D5FD99F6E81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27537"/>
        <a:stretch/>
      </xdr:blipFill>
      <xdr:spPr>
        <a:xfrm>
          <a:off x="0" y="0"/>
          <a:ext cx="8820150" cy="297033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180975</xdr:colOff>
      <xdr:row>0</xdr:row>
      <xdr:rowOff>0</xdr:rowOff>
    </xdr:from>
    <xdr:to>
      <xdr:col>8</xdr:col>
      <xdr:colOff>512580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8D1C88C-4F9A-4326-8E63-AB406CBE32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2875" y="0"/>
          <a:ext cx="950730" cy="284947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</xdr:row>
      <xdr:rowOff>106533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8CFAEE79-3819-4202-A628-5AA8F42C51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27537"/>
        <a:stretch/>
      </xdr:blipFill>
      <xdr:spPr>
        <a:xfrm>
          <a:off x="0" y="0"/>
          <a:ext cx="8820150" cy="297033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180975</xdr:colOff>
      <xdr:row>0</xdr:row>
      <xdr:rowOff>0</xdr:rowOff>
    </xdr:from>
    <xdr:to>
      <xdr:col>8</xdr:col>
      <xdr:colOff>512580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358B138D-4533-48A9-967E-2AA74CA7AD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2875" y="0"/>
          <a:ext cx="950730" cy="284947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</xdr:row>
      <xdr:rowOff>106533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26F40EC5-E01A-4A55-A8D4-B2C2DC6A623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27537"/>
        <a:stretch/>
      </xdr:blipFill>
      <xdr:spPr>
        <a:xfrm>
          <a:off x="0" y="0"/>
          <a:ext cx="8820150" cy="297033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180975</xdr:colOff>
      <xdr:row>0</xdr:row>
      <xdr:rowOff>0</xdr:rowOff>
    </xdr:from>
    <xdr:to>
      <xdr:col>8</xdr:col>
      <xdr:colOff>512580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EE845EED-E503-4FE1-82ED-69D5308C7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2875" y="0"/>
          <a:ext cx="950730" cy="284947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</xdr:row>
      <xdr:rowOff>106533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8F58746-2803-42D4-ACF0-DA399AD9A68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27537"/>
        <a:stretch/>
      </xdr:blipFill>
      <xdr:spPr>
        <a:xfrm>
          <a:off x="0" y="0"/>
          <a:ext cx="8820150" cy="297033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180975</xdr:colOff>
      <xdr:row>0</xdr:row>
      <xdr:rowOff>0</xdr:rowOff>
    </xdr:from>
    <xdr:to>
      <xdr:col>8</xdr:col>
      <xdr:colOff>512580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9E13E89D-A258-4502-A4BF-353E3632B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2875" y="0"/>
          <a:ext cx="950730" cy="284947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</xdr:row>
      <xdr:rowOff>106533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2AF3E2FB-840E-4D2B-AA92-3C26DEE5DA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27537"/>
        <a:stretch/>
      </xdr:blipFill>
      <xdr:spPr>
        <a:xfrm>
          <a:off x="0" y="0"/>
          <a:ext cx="8820150" cy="297033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180975</xdr:colOff>
      <xdr:row>0</xdr:row>
      <xdr:rowOff>0</xdr:rowOff>
    </xdr:from>
    <xdr:to>
      <xdr:col>8</xdr:col>
      <xdr:colOff>512580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6198A57D-ADDD-456E-B9AA-9FF3B09161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2875" y="0"/>
          <a:ext cx="950730" cy="284947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</xdr:row>
      <xdr:rowOff>106533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73034342-08F7-4C10-BD4B-A2491274BE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27537"/>
        <a:stretch/>
      </xdr:blipFill>
      <xdr:spPr>
        <a:xfrm>
          <a:off x="0" y="0"/>
          <a:ext cx="8820150" cy="297033"/>
        </a:xfrm>
        <a:prstGeom prst="rect">
          <a:avLst/>
        </a:prstGeom>
      </xdr:spPr>
    </xdr:pic>
    <xdr:clientData/>
  </xdr:twoCellAnchor>
  <xdr:twoCellAnchor editAs="oneCell">
    <xdr:from>
      <xdr:col>7</xdr:col>
      <xdr:colOff>180975</xdr:colOff>
      <xdr:row>0</xdr:row>
      <xdr:rowOff>0</xdr:rowOff>
    </xdr:from>
    <xdr:to>
      <xdr:col>8</xdr:col>
      <xdr:colOff>512580</xdr:colOff>
      <xdr:row>1</xdr:row>
      <xdr:rowOff>94447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22A8A005-340D-42F3-BB38-5C62A37408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2875" y="0"/>
          <a:ext cx="950730" cy="284947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3174</xdr:colOff>
      <xdr:row>1</xdr:row>
      <xdr:rowOff>97500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43190"/>
        <a:stretch/>
      </xdr:blipFill>
      <xdr:spPr>
        <a:xfrm>
          <a:off x="0" y="0"/>
          <a:ext cx="5781674" cy="288000"/>
        </a:xfrm>
        <a:prstGeom prst="rect">
          <a:avLst/>
        </a:prstGeom>
      </xdr:spPr>
    </xdr:pic>
    <xdr:clientData/>
  </xdr:twoCellAnchor>
  <xdr:twoCellAnchor editAs="oneCell">
    <xdr:from>
      <xdr:col>6</xdr:col>
      <xdr:colOff>221349</xdr:colOff>
      <xdr:row>0</xdr:row>
      <xdr:rowOff>9525</xdr:rowOff>
    </xdr:from>
    <xdr:to>
      <xdr:col>7</xdr:col>
      <xdr:colOff>523943</xdr:colOff>
      <xdr:row>1</xdr:row>
      <xdr:rowOff>104368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4774" y="9525"/>
          <a:ext cx="924894" cy="28851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en/Lehrlingsstatistik/DASHBOARD%20Lehrlinge/LLSTAT_Internet-&#220;bersichten201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Daten\Lehrlingsstatistik\DASHBOARD%20Lehrlinge\LL_Zeitr_1Lj_BDL.xlsx" TargetMode="External"/><Relationship Id="rId1" Type="http://schemas.openxmlformats.org/officeDocument/2006/relationships/externalLinkPath" Target="/Daten/Lehrlingsstatistik/DASHBOARD%20Lehrlinge/LL_Zeitr_1Lj_BD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aten/Lehrlingsstatistik/DASHBOARD%20Lehrlinge/LL_Zeitr_1Lj_Sp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Daten\Lehrlingsstatistik\DASHBOARD%20Lehrlinge\LL_Zeitr_Sp_BDL.xlsx" TargetMode="External"/><Relationship Id="rId1" Type="http://schemas.openxmlformats.org/officeDocument/2006/relationships/externalLinkPath" Target="/Daten/Lehrlingsstatistik/DASHBOARD%20Lehrlinge/LL_Zeitr_Sp_BDL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Daten\Lehrlingsstatistik\DASHBOARD%20Lehrlinge\BDL-Auswahl\LL_Sp.xlsx" TargetMode="External"/><Relationship Id="rId1" Type="http://schemas.openxmlformats.org/officeDocument/2006/relationships/externalLinkPath" Target="/Daten/Lehrlingsstatistik/DASHBOARD%20Lehrlinge/BDL-Auswahl/LL_Sp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ischmannG\Desktop\XY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aten/Lehrlingsstatistik/DASHBOARD%20Lehrlinge/LL_Betriebe_Sp.xlsx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Daten\Lehrlingsstatistik\DASHBOARD%20Lehrlinge\LL_IBA.xlsx" TargetMode="External"/><Relationship Id="rId1" Type="http://schemas.openxmlformats.org/officeDocument/2006/relationships/externalLinkPath" Target="/Daten/Lehrlingsstatistik/DASHBOARD%20Lehrlinge/LL_IBA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aten/Lehrlingsstatistik/DASHBOARD%20Lehrlinge/LL_Top10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Internet-&#220;bersichten2020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en/Lehrlingsstatistik/DASHBOARD%20Lehrlinge/LL_S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L_BDL"/>
      <sheetName val="olap_bld"/>
      <sheetName val="olap_iba"/>
      <sheetName val="Dropdown"/>
      <sheetName val="LL_Sp"/>
      <sheetName val="olap_sparte"/>
      <sheetName val="LL_Sp_Lj_Gesch "/>
      <sheetName val="olap_sparte_lj_geschl"/>
      <sheetName val="LL_BDL_Lj_Gesch"/>
      <sheetName val="olap_bld_lj_geschl"/>
      <sheetName val="LL_Demo"/>
      <sheetName val="LL_Top10"/>
      <sheetName val="LL_Betriebe_Sp"/>
      <sheetName val="olap_betriebe_sp"/>
      <sheetName val="LL_IBA"/>
      <sheetName val="LL_Zeitr_Sp_BDL"/>
      <sheetName val="olap_sp_bld"/>
      <sheetName val="LL_Zeitr_LB-Gruppen"/>
      <sheetName val="olap_LB-Gruppen"/>
      <sheetName val="olap_Zeitr_iba"/>
      <sheetName val="LL_Zeitr_1Lj_Sp"/>
      <sheetName val="LL_Zeitr_1Lj_BDL"/>
      <sheetName val="olap_sp_bld_1Lj"/>
    </sheetNames>
    <sheetDataSet>
      <sheetData sheetId="0"/>
      <sheetData sheetId="1"/>
      <sheetData sheetId="2">
        <row r="67">
          <cell r="B67">
            <v>6152</v>
          </cell>
          <cell r="C67">
            <v>4670</v>
          </cell>
          <cell r="F67">
            <v>1482</v>
          </cell>
        </row>
        <row r="68">
          <cell r="D68">
            <v>3747</v>
          </cell>
          <cell r="E68">
            <v>2405</v>
          </cell>
        </row>
      </sheetData>
      <sheetData sheetId="3">
        <row r="3">
          <cell r="B3">
            <v>2013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4">
          <cell r="K34">
            <v>32189</v>
          </cell>
        </row>
      </sheetData>
      <sheetData sheetId="14"/>
      <sheetData sheetId="15"/>
      <sheetData sheetId="16">
        <row r="30">
          <cell r="B30">
            <v>2013</v>
          </cell>
        </row>
      </sheetData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L_Zeitr_1Lj_BDL"/>
      <sheetName val="olap_sp_bld_1Lj"/>
    </sheetNames>
    <sheetDataSet>
      <sheetData sheetId="0" refreshError="1"/>
      <sheetData sheetId="1">
        <row r="30">
          <cell r="B30">
            <v>2025</v>
          </cell>
          <cell r="D30" t="str">
            <v/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L_Zeitr_1Lj_Sp"/>
      <sheetName val="olap_sp_bld_1Lj"/>
    </sheetNames>
    <sheetDataSet>
      <sheetData sheetId="0" refreshError="1"/>
      <sheetData sheetId="1">
        <row r="30">
          <cell r="B30">
            <v>2022</v>
          </cell>
          <cell r="D30" t="str">
            <v/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L_Zeitr_Sp_BDL"/>
      <sheetName val="olap_sp_bld"/>
    </sheetNames>
    <sheetDataSet>
      <sheetData sheetId="0" refreshError="1"/>
      <sheetData sheetId="1">
        <row r="30">
          <cell r="B30">
            <v>2025</v>
          </cell>
          <cell r="D30" t="str">
            <v/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L_Sp"/>
      <sheetName val="olap_sparte"/>
      <sheetName val="olap_iba"/>
      <sheetName val="Dropdown"/>
    </sheetNames>
    <sheetDataSet>
      <sheetData sheetId="0" refreshError="1"/>
      <sheetData sheetId="1" refreshError="1"/>
      <sheetData sheetId="2" refreshError="1"/>
      <sheetData sheetId="3">
        <row r="3">
          <cell r="K3" t="str">
            <v>Österreich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L_BDL_Lj_Gesch"/>
      <sheetName val="olap_bld_lj_geschl"/>
      <sheetName val="olap_iba"/>
      <sheetName val="Dropdown"/>
    </sheetNames>
    <sheetDataSet>
      <sheetData sheetId="0" refreshError="1"/>
      <sheetData sheetId="1" refreshError="1"/>
      <sheetData sheetId="2" refreshError="1">
        <row r="67">
          <cell r="B67">
            <v>8045</v>
          </cell>
          <cell r="C67">
            <v>6407</v>
          </cell>
          <cell r="F67">
            <v>1638</v>
          </cell>
        </row>
        <row r="68">
          <cell r="D68">
            <v>5257</v>
          </cell>
          <cell r="E68">
            <v>2788</v>
          </cell>
        </row>
      </sheetData>
      <sheetData sheetId="3" refreshError="1">
        <row r="3">
          <cell r="D3">
            <v>2018</v>
          </cell>
          <cell r="E3">
            <v>0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L_Betriebe_Sp"/>
      <sheetName val="olap_betriebe_sp"/>
      <sheetName val="olap_iba"/>
      <sheetName val="Dropdown"/>
    </sheetNames>
    <sheetDataSet>
      <sheetData sheetId="0" refreshError="1"/>
      <sheetData sheetId="1">
        <row r="34">
          <cell r="K34">
            <v>27280</v>
          </cell>
        </row>
      </sheetData>
      <sheetData sheetId="2">
        <row r="67">
          <cell r="B67">
            <v>8422</v>
          </cell>
          <cell r="C67">
            <v>7171</v>
          </cell>
          <cell r="F67">
            <v>1251</v>
          </cell>
        </row>
        <row r="68">
          <cell r="D68">
            <v>6326</v>
          </cell>
          <cell r="E68">
            <v>2096</v>
          </cell>
        </row>
      </sheetData>
      <sheetData sheetId="3">
        <row r="3">
          <cell r="D3">
            <v>2022</v>
          </cell>
          <cell r="E3">
            <v>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L_IBA"/>
      <sheetName val="olap_iba"/>
      <sheetName val="Dropdown"/>
    </sheetNames>
    <sheetDataSet>
      <sheetData sheetId="0" refreshError="1"/>
      <sheetData sheetId="1" refreshError="1"/>
      <sheetData sheetId="2">
        <row r="3">
          <cell r="D3">
            <v>2025</v>
          </cell>
          <cell r="E3">
            <v>0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L_Top10"/>
      <sheetName val="2002"/>
      <sheetName val="2003"/>
      <sheetName val="2004"/>
      <sheetName val="2005"/>
      <sheetName val="2006"/>
      <sheetName val="2007"/>
      <sheetName val="2008"/>
      <sheetName val="2009"/>
      <sheetName val="2010"/>
      <sheetName val="2011"/>
      <sheetName val="2012"/>
      <sheetName val="2013"/>
      <sheetName val="2014"/>
      <sheetName val="Dropdown"/>
      <sheetName val="2015"/>
      <sheetName val="2016"/>
      <sheetName val="2017"/>
      <sheetName val="2018"/>
      <sheetName val="2019"/>
      <sheetName val="2020"/>
      <sheetName val="2021"/>
      <sheetName val="2022"/>
      <sheetName val="2023"/>
      <sheetName val="202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">
          <cell r="D3">
            <v>2020</v>
          </cell>
        </row>
      </sheetData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L_BDL"/>
      <sheetName val="LL_Sp"/>
      <sheetName val="LL_Zeitr_Sp_BDL"/>
      <sheetName val="LL_Sp_Lj_Gesch"/>
      <sheetName val="LL_BDL_Lj_Gesch"/>
      <sheetName val="LL_Zeitr_1Lj_Sp"/>
      <sheetName val="LL_Zeitr_1Lj_BDL"/>
      <sheetName val="LL_Demo"/>
      <sheetName val="LL_Betriebe_Sp"/>
      <sheetName val="LL_Top10"/>
      <sheetName val="LL_IBA"/>
      <sheetName val="LL_Zeitr_LB-Gruppen"/>
      <sheetName val="olap_bld"/>
      <sheetName val="olap_iba"/>
      <sheetName val="Dropdow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">
          <cell r="D3">
            <v>2018</v>
          </cell>
          <cell r="E3">
            <v>0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L_Sp"/>
      <sheetName val="olap_sparte"/>
      <sheetName val="olap_iba"/>
      <sheetName val="Dropdown"/>
    </sheetNames>
    <sheetDataSet>
      <sheetData sheetId="0"/>
      <sheetData sheetId="1"/>
      <sheetData sheetId="2">
        <row r="67">
          <cell r="F67">
            <v>1251</v>
          </cell>
        </row>
        <row r="68">
          <cell r="E68">
            <v>2096</v>
          </cell>
        </row>
      </sheetData>
      <sheetData sheetId="3"/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Frischmann Gabriele, WKÖ Statistik" refreshedDate="42016.549677199073" backgroundQuery="1" createdVersion="4" refreshedVersion="4" minRefreshableVersion="3" recordCount="0" supportSubquery="1" supportAdvancedDrill="1" xr:uid="{00000000-000A-0000-FFFF-FFFFD9030000}">
  <cacheSource type="external" connectionId="1"/>
  <cacheFields count="1">
    <cacheField name="[Zeitraum].[Zeitraum]" caption="Zeitraum" numFmtId="0" hierarchy="16">
      <sharedItems count="13">
        <s v="[Zeitraum].[2002]" c="2002"/>
        <s v="[Zeitraum].[2003]" c="2003"/>
        <s v="[Zeitraum].[2004]" c="2004"/>
        <s v="[Zeitraum].[2005]" c="2005"/>
        <s v="[Zeitraum].[2006]" c="2006"/>
        <s v="[Zeitraum].[2007]" c="2007"/>
        <s v="[Zeitraum].[2008]" c="2008"/>
        <s v="[Zeitraum].[2009]" c="2009"/>
        <s v="[Zeitraum].[2010]" c="2010"/>
        <s v="[Zeitraum].[2011]" c="2011"/>
        <s v="[Zeitraum].[2012]" c="2012"/>
        <s v="[Zeitraum].[2013]" c="2013"/>
        <s v="[Zeitraum].[2014]" c="2014"/>
      </sharedItems>
    </cacheField>
  </cacheFields>
  <cacheHierarchies count="49">
    <cacheHierarchy uniqueName="[Bezirke].[Bezirke]" caption="Bezirke" defaultMemberUniqueName="[Bezirke].[Bezirke].[Summe Kammern]" allUniqueName="[Bezirke].[Bezirke].[Summe Kammern]" dimensionUniqueName="[Bezirke]" displayFolder="" count="0" unbalanced="0"/>
    <cacheHierarchy uniqueName="[EinzelDoppelLangtexte]" caption="EinzelDoppelLangtexte" defaultMemberUniqueName="[EinzelDoppelLangtexte].[Einfach- und Doppellehren]" allUniqueName="[EinzelDoppelLangtexte].[Einfach- und Doppellehren]" dimensionUniqueName="[EinzelDoppelLangtexte]" displayFolder="" count="0" unbalanced="0"/>
    <cacheHierarchy uniqueName="[EinzelDoppelModulare].[EinzelDoppelModulare]" caption="EinzelDoppelModulare" defaultMemberUniqueName="[EinzelDoppelModulare].[EinzelDoppelModulare].[Summe Lehrberufe]" allUniqueName="[EinzelDoppelModulare].[EinzelDoppelModulare].[Summe Lehrberufe]" dimensionUniqueName="[EinzelDoppelModulare]" displayFolder="" count="0" unbalanced="0"/>
    <cacheHierarchy uniqueName="[FachgruppenÖsterr]" caption="FachgruppenÖsterr" defaultMemberUniqueName="[FachgruppenÖsterr].[Summe FachgruppenÖsterreich]" allUniqueName="[FachgruppenÖsterr].[Summe FachgruppenÖsterreich]" dimensionUniqueName="[FachgruppenÖsterr]" displayFolder="" count="3" unbalanced="0"/>
    <cacheHierarchy uniqueName="[Geburtsjahrgänge]" caption="Geburtsjahrgänge" defaultMemberUniqueName="[Geburtsjahrgänge].[Summe Geburtsjahrgänge]" allUniqueName="[Geburtsjahrgänge].[Summe Geburtsjahrgänge]" dimensionUniqueName="[Geburtsjahrgänge]" displayFolder="" count="0" unbalanced="0"/>
    <cacheHierarchy uniqueName="[Gemeinden].[Gemeinden]" caption="Gemeinden" defaultMemberUniqueName="[Gemeinden].[Gemeinden].[Summe Kammern]" allUniqueName="[Gemeinden].[Gemeinden].[Summe Kammern]" dimensionUniqueName="[Gemeinden]" displayFolder="" count="4" unbalanced="0"/>
    <cacheHierarchy uniqueName="[Geschlecht]" caption="Geschlecht" defaultMemberUniqueName="[Geschlecht].[Gesamt]" allUniqueName="[Geschlecht].[Gesamt]" dimensionUniqueName="[Geschlecht]" displayFolder="" count="2" unbalanced="0"/>
    <cacheHierarchy uniqueName="[Kammern]" caption="Kammern" defaultMemberUniqueName="[Kammern].[Österreich]" allUniqueName="[Kammern].[Österreich]" dimensionUniqueName="[Kammern]" displayFolder="" count="2" unbalanced="0"/>
    <cacheHierarchy uniqueName="[Lehrberufe]" caption="Lehrberufe" defaultMemberUniqueName="[Lehrberufe].[Lehrberufe]" allUniqueName="[Lehrberufe].[Lehrberufe]" dimensionUniqueName="[Lehrberufe]" displayFolder="" count="2" unbalanced="0"/>
    <cacheHierarchy uniqueName="[Lehrberufsgruppen].[Lehrberufsgruppen]" caption="Lehrberufsgruppen" defaultMemberUniqueName="[Lehrberufsgruppen].[Lehrberufsgruppen].[Lehrberufsgruppen]" allUniqueName="[Lehrberufsgruppen].[Lehrberufsgruppen].[Lehrberufsgruppen]" dimensionUniqueName="[Lehrberufsgruppen]" displayFolder="" count="3" unbalanced="0"/>
    <cacheHierarchy uniqueName="[Lehrjahr]" caption="Lehrjahr" defaultMemberUniqueName="[Lehrjahr].[Summe LJ 1bis4]" allUniqueName="[Lehrjahr].[Summe LJ 1bis4]" dimensionUniqueName="[Lehrjahr]" displayFolder="" count="2" unbalanced="0"/>
    <cacheHierarchy uniqueName="[Lehrvertragsart]" caption="Lehrvertragsart" defaultMemberUniqueName="[Lehrvertragsart].[Lehrvertragsarten]" allUniqueName="[Lehrvertragsart].[Lehrvertragsarten]" dimensionUniqueName="[Lehrvertragsart]" displayFolder="" count="2" unbalanced="0"/>
    <cacheHierarchy uniqueName="[Schultypen]" caption="Schultypen" defaultMemberUniqueName="[Schultypen].[Schultypen]" allUniqueName="[Schultypen].[Schultypen]" dimensionUniqueName="[Schultypen]" displayFolder="" count="0" unbalanced="0"/>
    <cacheHierarchy uniqueName="[Sparten]" caption="Sparten" defaultMemberUniqueName="[Sparten].[Sparten]" allUniqueName="[Sparten].[Sparten]" dimensionUniqueName="[Sparten]" displayFolder="" count="0" unbalanced="0"/>
    <cacheHierarchy uniqueName="[SpartenNummer]" caption="SpartenNummer" attribute="1" defaultMemberUniqueName="[SpartenNummer].[Sparten]" allUniqueName="[SpartenNummer].[Sparten]" dimensionUniqueName="[Sparten]" displayFolder="" count="0" unbalanced="0"/>
    <cacheHierarchy uniqueName="[Staatsbürgerschaft]" caption="Staatsbürgerschaft" defaultMemberUniqueName="[Staatsbürgerschaft].[Staatsbürger Gesamt]" allUniqueName="[Staatsbürgerschaft].[Staatsbürger Gesamt]" dimensionUniqueName="[Staatsbürgerschaft]" displayFolder="" count="0" unbalanced="0"/>
    <cacheHierarchy uniqueName="[Zeitraum]" caption="Zeitraum" defaultMemberUniqueName="[Zeitraum].[2002]" dimensionUniqueName="[Zeitraum]" displayFolder="" count="1" unbalanced="0">
      <fieldsUsage count="1">
        <fieldUsage x="0"/>
      </fieldsUsage>
    </cacheHierarchy>
    <cacheHierarchy uniqueName="[Bezirke].[Bezirk]" caption="Bezirk" attribute="1" defaultMemberUniqueName="[Bezirke].[Bezirk].[Summe Kammern]" allUniqueName="[Bezirke].[Bezirk].[Summe Kammern]" dimensionUniqueName="[Bezirke]" displayFolder="" count="0" unbalanced="0" hidden="1"/>
    <cacheHierarchy uniqueName="[Bezirke].[generated attribute 1]" caption="generated attribute 1" attribute="1" keyAttribute="1" defaultMemberUniqueName="[Bezirke].[generated attribute 1].[Summe Kammern]" allUniqueName="[Bezirke].[generated attribute 1].[Summe Kammern]" dimensionUniqueName="[Bezirke]" displayFolder="" count="0" unbalanced="0" hidden="1"/>
    <cacheHierarchy uniqueName="[Bezirke].[Kammer attribute]" caption="Kammer attribute" attribute="1" defaultMemberUniqueName="[Bezirke].[Kammer attribute].[Summe Kammern]" allUniqueName="[Bezirke].[Kammer attribute].[Summe Kammern]" dimensionUniqueName="[Bezirke]" displayFolder="" count="0" unbalanced="0" hidden="1"/>
    <cacheHierarchy uniqueName="[generated attribute 3]" caption="generated attribute 3" attribute="1" keyAttribute="1" defaultMemberUniqueName="[generated attribute 3].[Einzel und Doppellehren]" allUniqueName="[generated attribute 3].[Einzel und Doppellehren]" dimensionUniqueName="[EinzelDoppelLangtexte]" displayFolder="" count="0" unbalanced="0" hidden="1"/>
    <cacheHierarchy uniqueName="[Lehrberuf]" caption="Lehrberuf" attribute="1" defaultMemberUniqueName="[Lehrberuf].[Einzel und Doppellehren]" allUniqueName="[Lehrberuf].[Einzel und Doppellehren]" dimensionUniqueName="[EinzelDoppelLangtexte]" displayFolder="" count="0" unbalanced="0" hidden="1"/>
    <cacheHierarchy uniqueName="[Lehre attribute]" caption="Lehre attribute" attribute="1" defaultMemberUniqueName="[Lehre attribute].[Einzel und Doppellehren]" allUniqueName="[Lehre attribute].[Einzel und Doppellehren]" dimensionUniqueName="[EinzelDoppelLangtexte]" displayFolder="" count="0" unbalanced="0" hidden="1"/>
    <cacheHierarchy uniqueName="[EinzelDoppelModulare].[Lehrberuf]" caption="Lehrberuf" attribute="1" defaultMemberUniqueName="[EinzelDoppelModulare].[Lehrberuf].[Summe Lehrberufe]" allUniqueName="[EinzelDoppelModulare].[Lehrberuf].[Summe Lehrberufe]" dimensionUniqueName="[EinzelDoppelModulare]" displayFolder="" count="0" unbalanced="0" hidden="1"/>
    <cacheHierarchy uniqueName="[EinzelDoppelModulare].[LehrberufeArtModule]" caption="LehrberufeArtModule" attribute="1" keyAttribute="1" defaultMemberUniqueName="[EinzelDoppelModulare].[LehrberufeArtModule].[Summe Lehrberufe]" allUniqueName="[EinzelDoppelModulare].[LehrberufeArtModule].[Summe Lehrberufe]" dimensionUniqueName="[EinzelDoppelModulare]" displayFolder="" count="0" unbalanced="0" hidden="1"/>
    <cacheHierarchy uniqueName="[EinzelDoppelModulare].[Lehrberufsart]" caption="Lehrberufsart" attribute="1" defaultMemberUniqueName="[EinzelDoppelModulare].[Lehrberufsart].[Summe Lehrberufe]" allUniqueName="[EinzelDoppelModulare].[Lehrberufsart].[Summe Lehrberufe]" dimensionUniqueName="[EinzelDoppelModulare]" displayFolder="" count="0" unbalanced="0" hidden="1"/>
    <cacheHierarchy uniqueName="[FGR]" caption="FGR" attribute="1" defaultMemberUniqueName="[FGR].[Summe FachgruppenÖsterreich]" allUniqueName="[FGR].[Summe FachgruppenÖsterreich]" dimensionUniqueName="[FachgruppenÖsterr]" displayFolder="" count="0" unbalanced="0" hidden="1"/>
    <cacheHierarchy uniqueName="[generated attribute 4]" caption="generated attribute 4" attribute="1" keyAttribute="1" defaultMemberUniqueName="[generated attribute 4].[Summe FachgruppenÖsterreich]" allUniqueName="[generated attribute 4].[Summe FachgruppenÖsterreich]" dimensionUniqueName="[FachgruppenÖsterr]" displayFolder="" count="0" unbalanced="0" hidden="1"/>
    <cacheHierarchy uniqueName="[Sparte attribute 1]" caption="Sparte attribute 1" attribute="1" defaultMemberUniqueName="[Sparte attribute 1].[Summe FachgruppenÖsterreich]" allUniqueName="[Sparte attribute 1].[Summe FachgruppenÖsterreich]" dimensionUniqueName="[FachgruppenÖsterr]" displayFolder="" count="0" unbalanced="0" hidden="1"/>
    <cacheHierarchy uniqueName="[Jahrgang attribute]" caption="Jahrgang attribute" attribute="1" keyAttribute="1" defaultMemberUniqueName="[Jahrgang attribute].[Summe Geburtsjahrgänge]" allUniqueName="[Jahrgang attribute].[Summe Geburtsjahrgänge]" dimensionUniqueName="[Geburtsjahrgänge]" displayFolder="" count="0" unbalanced="0" hidden="1"/>
    <cacheHierarchy uniqueName="[Gemeinden].[Bezirk]" caption="Bezirk" attribute="1" defaultMemberUniqueName="[Gemeinden].[Bezirk].[Summe Kammern]" allUniqueName="[Gemeinden].[Bezirk].[Summe Kammern]" dimensionUniqueName="[Gemeinden]" displayFolder="" count="0" unbalanced="0" hidden="1"/>
    <cacheHierarchy uniqueName="[Gemeinden].[Gemeinde]" caption="Gemeinde" attribute="1" defaultMemberUniqueName="[Gemeinden].[Gemeinde].[Summe Kammern]" allUniqueName="[Gemeinden].[Gemeinde].[Summe Kammern]" dimensionUniqueName="[Gemeinden]" displayFolder="" count="0" unbalanced="0" hidden="1"/>
    <cacheHierarchy uniqueName="[Gemeinden].[generated attribute 2]" caption="generated attribute 2" attribute="1" keyAttribute="1" defaultMemberUniqueName="[Gemeinden].[generated attribute 2].[Summe Kammern]" allUniqueName="[Gemeinden].[generated attribute 2].[Summe Kammern]" dimensionUniqueName="[Gemeinden]" displayFolder="" count="0" unbalanced="0" hidden="1"/>
    <cacheHierarchy uniqueName="[Gemeinden].[Kammer attribute 1]" caption="Kammer attribute 1" attribute="1" defaultMemberUniqueName="[Gemeinden].[Kammer attribute 1].[Summe Kammern]" allUniqueName="[Gemeinden].[Kammer attribute 1].[Summe Kammern]" dimensionUniqueName="[Gemeinden]" displayFolder="" count="0" unbalanced="0" hidden="1"/>
    <cacheHierarchy uniqueName="[Geschlecht attribute]" caption="Geschlecht attribute" attribute="1" keyAttribute="1" defaultMemberUniqueName="[Geschlecht attribute].[Gesamt]" allUniqueName="[Geschlecht attribute].[Gesamt]" dimensionUniqueName="[Geschlecht]" displayFolder="" count="0" unbalanced="0" hidden="1"/>
    <cacheHierarchy uniqueName="[Kammer attribute 2]" caption="Kammer attribute 2" attribute="1" keyAttribute="1" defaultMemberUniqueName="[Kammer attribute 2].[Österreich]" allUniqueName="[Kammer attribute 2].[Österreich]" dimensionUniqueName="[Kammern]" displayFolder="" count="0" unbalanced="0" hidden="1"/>
    <cacheHierarchy uniqueName="[Lehrberuf attribute 2]" caption="Lehrberuf attribute 2" attribute="1" defaultMemberUniqueName="[Lehrberuf attribute 2].[Lehrberufe]" allUniqueName="[Lehrberuf attribute 2].[Lehrberufe]" dimensionUniqueName="[Lehrberufe]" displayFolder="" count="0" unbalanced="0" hidden="1"/>
    <cacheHierarchy uniqueName="[MODNR1]" caption="MODNR1" attribute="1" keyAttribute="1" defaultMemberUniqueName="[MODNR1].[Lehrberufe]" allUniqueName="[MODNR1].[Lehrberufe]" dimensionUniqueName="[Lehrberufe]" displayFolder="" count="0" unbalanced="0" hidden="1"/>
    <cacheHierarchy uniqueName="[Lehrberufsgruppen].[LB Gruppennummer]" caption="LB Gruppennummer" attribute="1" defaultMemberUniqueName="[Lehrberufsgruppen].[LB Gruppennummer].[Lehrberufsgruppen]" allUniqueName="[Lehrberufsgruppen].[LB Gruppennummer].[Lehrberufsgruppen]" dimensionUniqueName="[Lehrberufsgruppen]" displayFolder="" count="0" unbalanced="0" hidden="1"/>
    <cacheHierarchy uniqueName="[Lehrberufsgruppen].[Lehrberufsnummer]" caption="Lehrberufsnummer" attribute="1" defaultMemberUniqueName="[Lehrberufsgruppen].[Lehrberufsnummer].[Lehrberufsgruppen]" allUniqueName="[Lehrberufsgruppen].[Lehrberufsnummer].[Lehrberufsgruppen]" dimensionUniqueName="[Lehrberufsgruppen]" displayFolder="" count="0" unbalanced="0" hidden="1"/>
    <cacheHierarchy uniqueName="[Lehrberufsgruppen].[Vw STAT Lehrberufsgruppen]" caption="Vw STAT Lehrberufsgruppen" attribute="1" keyAttribute="1" defaultMemberUniqueName="[Lehrberufsgruppen].[Vw STAT Lehrberufsgruppen].[Lehrberufsgruppen]" allUniqueName="[Lehrberufsgruppen].[Vw STAT Lehrberufsgruppen].[Lehrberufsgruppen]" dimensionUniqueName="[Lehrberufsgruppen]" displayFolder="" count="0" unbalanced="0" hidden="1"/>
    <cacheHierarchy uniqueName="[Lehrjahr attribute]" caption="Lehrjahr attribute" attribute="1" keyAttribute="1" defaultMemberUniqueName="[Lehrjahr attribute].[Summe LJ 1bis4]" allUniqueName="[Lehrjahr attribute].[Summe LJ 1bis4]" dimensionUniqueName="[Lehrjahr]" displayFolder="" count="0" unbalanced="0" hidden="1"/>
    <cacheHierarchy uniqueName="[Lehrvertragsart attribute]" caption="Lehrvertragsart attribute" attribute="1" keyAttribute="1" defaultMemberUniqueName="[Lehrvertragsart attribute].[Lehrvertragsarten]" allUniqueName="[Lehrvertragsart attribute].[Lehrvertragsarten]" dimensionUniqueName="[Lehrvertragsart]" displayFolder="" count="0" unbalanced="0" hidden="1"/>
    <cacheHierarchy uniqueName="[Schultyp attribute]" caption="Schultyp attribute" attribute="1" keyAttribute="1" defaultMemberUniqueName="[Schultyp attribute].[Schultypen]" allUniqueName="[Schultyp attribute].[Schultypen]" dimensionUniqueName="[Schultypen]" displayFolder="" count="0" unbalanced="0" hidden="1"/>
    <cacheHierarchy uniqueName="[Sparte attribute 2]" caption="Sparte attribute 2" attribute="1" keyAttribute="1" defaultMemberUniqueName="[Sparte attribute 2].[Sparten]" allUniqueName="[Sparte attribute 2].[Sparten]" dimensionUniqueName="[Sparten]" displayFolder="" count="0" unbalanced="0" hidden="1"/>
    <cacheHierarchy uniqueName="[Staatsbürgerschaft attribute 4]" caption="Staatsbürgerschaft attribute 4" attribute="1" keyAttribute="1" defaultMemberUniqueName="[Staatsbürgerschaft attribute 4].[Staatsbürger Gesamt]" allUniqueName="[Staatsbürgerschaft attribute 4].[Staatsbürger Gesamt]" dimensionUniqueName="[Staatsbürgerschaft]" displayFolder="" count="0" unbalanced="0" hidden="1"/>
    <cacheHierarchy uniqueName="[Zeitraum attribute]" caption="Zeitraum attribute" attribute="1" keyAttribute="1" defaultMemberUniqueName="[Zeitraum attribute].[2002]" dimensionUniqueName="[Zeitraum]" displayFolder="" count="0" unbalanced="0" hidden="1"/>
    <cacheHierarchy uniqueName="[Measures].[AnzahlLL]" caption="AnzahlLL" measure="1" displayFolder="" measureGroup="AnzahlLehrlingeundLehrbetriebeFGRÖsterr" count="0"/>
    <cacheHierarchy uniqueName="[Measures].[AnzahlLB]" caption="AnzahlLB" measure="1" displayFolder="" measureGroup="AnzahlLehrlingeundLehrbetriebeFGRÖsterr" count="0"/>
  </cacheHierarchies>
  <kpis count="0"/>
  <dimensions count="17">
    <dimension name="Bezirke" uniqueName="[Bezirke]" caption="Bezirke"/>
    <dimension name="EinzelDoppelLangtexte" uniqueName="[EinzelDoppelLangtexte]" caption="EinzelDoppelLangtexte"/>
    <dimension name="EinzelDoppelModulare" uniqueName="[EinzelDoppelModulare]" caption="EinzelDoppelModulare"/>
    <dimension name="FachgruppenÖsterr" uniqueName="[FachgruppenÖsterr]" caption="FachgruppenÖsterr"/>
    <dimension name="Geburtsjahrgänge" uniqueName="[Geburtsjahrgänge]" caption="Geburtsjahrgänge"/>
    <dimension name="Gemeinden" uniqueName="[Gemeinden]" caption="Gemeinden"/>
    <dimension name="Geschlecht" uniqueName="[Geschlecht]" caption="Geschlecht"/>
    <dimension name="Kammern" uniqueName="[Kammern]" caption="Kammern"/>
    <dimension name="Lehrberufe" uniqueName="[Lehrberufe]" caption="Lehrberufe"/>
    <dimension name="Lehrberufsgruppen" uniqueName="[Lehrberufsgruppen]" caption="Lehrberufsgruppen"/>
    <dimension name="Lehrjahr" uniqueName="[Lehrjahr]" caption="Lehrjahr"/>
    <dimension name="Lehrvertragsart" uniqueName="[Lehrvertragsart]" caption="Lehrvertragsart"/>
    <dimension measure="1" name="Measures" uniqueName="[Measures]" caption="Measures"/>
    <dimension name="Schultypen" uniqueName="[Schultypen]" caption="Schultypen"/>
    <dimension name="Sparten" uniqueName="[Sparten]" caption="Sparten"/>
    <dimension name="Staatsbürgerschaft" uniqueName="[Staatsbürgerschaft]" caption="Staatsbürgerschaft"/>
    <dimension name="Zeitraum" uniqueName="[Zeitraum]" caption="Zeitraum"/>
  </dimensions>
  <measureGroups count="1">
    <measureGroup name="AnzahlLehrlingeundLehrbetriebeFGRÖsterr" caption="AnzahlLehrlingeundLehrbetriebeFGRÖsterr"/>
  </measureGroups>
  <maps count="16">
    <map measureGroup="0" dimension="0"/>
    <map measureGroup="0" dimension="1"/>
    <map measureGroup="0" dimension="2"/>
    <map measureGroup="0" dimension="3"/>
    <map measureGroup="0" dimension="4"/>
    <map measureGroup="0" dimension="5"/>
    <map measureGroup="0" dimension="6"/>
    <map measureGroup="0" dimension="7"/>
    <map measureGroup="0" dimension="8"/>
    <map measureGroup="0" dimension="9"/>
    <map measureGroup="0" dimension="10"/>
    <map measureGroup="0" dimension="11"/>
    <map measureGroup="0" dimension="13"/>
    <map measureGroup="0" dimension="14"/>
    <map measureGroup="0" dimension="15"/>
    <map measureGroup="0" dimension="16"/>
  </maps>
  <extLst>
    <ext xmlns:x14="http://schemas.microsoft.com/office/spreadsheetml/2009/9/main" uri="{725AE2AE-9491-48be-B2B4-4EB974FC3084}">
      <x14:pivotCacheDefinition supportSubqueryNonVisual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E00-000000000000}" name="PivotTable1" cacheId="13" applyNumberFormats="0" applyBorderFormats="0" applyFontFormats="0" applyPatternFormats="0" applyAlignmentFormats="0" applyWidthHeightFormats="1" dataCaption="Werte" updatedVersion="4" minRefreshableVersion="3" useAutoFormatting="1" subtotalHiddenItems="1" itemPrintTitles="1" createdVersion="4" indent="0" outline="1" outlineData="1" multipleFieldFilters="0" fieldListSortAscending="1">
  <location ref="A2:A15" firstHeaderRow="1" firstDataRow="1" firstDataCol="1"/>
  <pivotFields count="1">
    <pivotField axis="axisRow" allDrilled="1" showAll="0" dataSourceSort="1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formats count="1">
    <format dxfId="0">
      <pivotArea dataOnly="0" labelOnly="1" fieldPosition="0">
        <references count="1">
          <reference field="0" count="0"/>
        </references>
      </pivotArea>
    </format>
  </formats>
  <pivotHierarchies count="49"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16"/>
  </rowHierarchiesUsage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www.wko.at/x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www.wko.at/x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4"/>
  <sheetViews>
    <sheetView showGridLines="0" tabSelected="1" workbookViewId="0">
      <selection activeCell="A5" sqref="A5"/>
    </sheetView>
  </sheetViews>
  <sheetFormatPr baseColWidth="10" defaultRowHeight="15"/>
  <cols>
    <col min="1" max="1" width="33.28515625" customWidth="1"/>
    <col min="2" max="2" width="18.5703125" customWidth="1"/>
    <col min="3" max="3" width="12.85546875" customWidth="1"/>
  </cols>
  <sheetData>
    <row r="1" spans="1:13" s="1" customFormat="1"/>
    <row r="2" spans="1:13" s="1" customFormat="1"/>
    <row r="3" spans="1:13" s="1" customFormat="1"/>
    <row r="4" spans="1:13" s="1" customFormat="1"/>
    <row r="5" spans="1:13" s="1" customFormat="1" ht="18">
      <c r="A5" s="60" t="s">
        <v>168</v>
      </c>
    </row>
    <row r="6" spans="1:13" s="4" customFormat="1" ht="18">
      <c r="A6" s="61" t="s">
        <v>0</v>
      </c>
      <c r="B6" s="62"/>
      <c r="C6" s="63"/>
      <c r="D6" s="64"/>
      <c r="E6" s="60"/>
      <c r="F6" s="3"/>
    </row>
    <row r="7" spans="1:13" s="1" customFormat="1">
      <c r="A7" s="338"/>
      <c r="B7" s="338"/>
      <c r="C7" s="338"/>
      <c r="D7" s="338"/>
      <c r="E7" s="338"/>
    </row>
    <row r="8" spans="1:13" s="1" customFormat="1">
      <c r="M8" s="46"/>
    </row>
    <row r="9" spans="1:13" s="1" customFormat="1" ht="17.25" customHeight="1">
      <c r="A9" s="51" t="s">
        <v>1</v>
      </c>
      <c r="B9" s="339" t="s">
        <v>2</v>
      </c>
      <c r="C9" s="339"/>
      <c r="D9" s="339" t="s">
        <v>3</v>
      </c>
      <c r="E9" s="339"/>
      <c r="F9" s="5"/>
      <c r="M9" s="46"/>
    </row>
    <row r="10" spans="1:13" s="1" customFormat="1" ht="15" customHeight="1">
      <c r="A10" s="65"/>
      <c r="B10" s="66" t="s">
        <v>4</v>
      </c>
      <c r="C10" s="66" t="s">
        <v>5</v>
      </c>
      <c r="D10" s="66" t="s">
        <v>4</v>
      </c>
      <c r="E10" s="66" t="s">
        <v>5</v>
      </c>
      <c r="F10" s="5"/>
      <c r="M10" s="47"/>
    </row>
    <row r="11" spans="1:13" s="1" customFormat="1" ht="17.25" customHeight="1">
      <c r="A11" s="52" t="s">
        <v>6</v>
      </c>
      <c r="B11" s="53">
        <v>2346</v>
      </c>
      <c r="C11" s="54">
        <v>2.2803709247846964</v>
      </c>
      <c r="D11" s="55">
        <v>-158</v>
      </c>
      <c r="E11" s="56">
        <v>-6.3099041533546369</v>
      </c>
      <c r="F11" s="6"/>
    </row>
    <row r="12" spans="1:13" s="1" customFormat="1" ht="17.25" customHeight="1">
      <c r="A12" s="52" t="s">
        <v>7</v>
      </c>
      <c r="B12" s="53">
        <v>6971</v>
      </c>
      <c r="C12" s="54">
        <v>6.7759870915064448</v>
      </c>
      <c r="D12" s="55">
        <v>-228</v>
      </c>
      <c r="E12" s="56">
        <v>-3.167106542575354</v>
      </c>
      <c r="F12" s="6"/>
    </row>
    <row r="13" spans="1:13" s="1" customFormat="1" ht="17.25" customHeight="1">
      <c r="A13" s="52" t="s">
        <v>8</v>
      </c>
      <c r="B13" s="53">
        <v>16421</v>
      </c>
      <c r="C13" s="54">
        <v>15.961624448375746</v>
      </c>
      <c r="D13" s="55">
        <v>-565</v>
      </c>
      <c r="E13" s="56">
        <v>-3.3262686918638877</v>
      </c>
      <c r="F13" s="6"/>
    </row>
    <row r="14" spans="1:13" s="1" customFormat="1" ht="17.25" customHeight="1">
      <c r="A14" s="52" t="s">
        <v>9</v>
      </c>
      <c r="B14" s="53">
        <v>21390</v>
      </c>
      <c r="C14" s="54">
        <v>20.79161725538988</v>
      </c>
      <c r="D14" s="55">
        <v>-769</v>
      </c>
      <c r="E14" s="56">
        <v>-3.4703732117875319</v>
      </c>
      <c r="F14" s="6"/>
    </row>
    <row r="15" spans="1:13" s="1" customFormat="1" ht="17.25" customHeight="1">
      <c r="A15" s="52" t="s">
        <v>10</v>
      </c>
      <c r="B15" s="53">
        <v>7545</v>
      </c>
      <c r="C15" s="54">
        <v>7.3339295087385059</v>
      </c>
      <c r="D15" s="55">
        <v>-275</v>
      </c>
      <c r="E15" s="56">
        <v>-3.5166240409207177</v>
      </c>
      <c r="F15" s="6"/>
    </row>
    <row r="16" spans="1:13" s="1" customFormat="1" ht="17.25" customHeight="1">
      <c r="A16" s="52" t="s">
        <v>11</v>
      </c>
      <c r="B16" s="53">
        <v>14442</v>
      </c>
      <c r="C16" s="54">
        <v>14.037986741577402</v>
      </c>
      <c r="D16" s="55">
        <v>-486</v>
      </c>
      <c r="E16" s="56">
        <v>-3.2556270096463038</v>
      </c>
      <c r="F16" s="6"/>
    </row>
    <row r="17" spans="1:6" s="1" customFormat="1" ht="17.25" customHeight="1">
      <c r="A17" s="52" t="s">
        <v>12</v>
      </c>
      <c r="B17" s="53">
        <v>9700</v>
      </c>
      <c r="C17" s="54">
        <v>9.4286436361515573</v>
      </c>
      <c r="D17" s="55">
        <v>-425</v>
      </c>
      <c r="E17" s="56">
        <v>-4.1975308641975317</v>
      </c>
      <c r="F17" s="6"/>
    </row>
    <row r="18" spans="1:6" s="1" customFormat="1" ht="17.25" customHeight="1">
      <c r="A18" s="52" t="s">
        <v>13</v>
      </c>
      <c r="B18" s="53">
        <v>6348</v>
      </c>
      <c r="C18" s="54">
        <v>6.1704154435350613</v>
      </c>
      <c r="D18" s="55">
        <v>-205</v>
      </c>
      <c r="E18" s="56">
        <v>-3.1283381657256228</v>
      </c>
      <c r="F18" s="6"/>
    </row>
    <row r="19" spans="1:6" s="1" customFormat="1" ht="17.25" customHeight="1">
      <c r="A19" s="52" t="s">
        <v>14</v>
      </c>
      <c r="B19" s="53">
        <v>17715</v>
      </c>
      <c r="C19" s="54">
        <v>17.219424949940706</v>
      </c>
      <c r="D19" s="55">
        <v>-463</v>
      </c>
      <c r="E19" s="56">
        <v>-2.5470348773242364</v>
      </c>
      <c r="F19" s="6"/>
    </row>
    <row r="20" spans="1:6" s="1" customFormat="1" ht="17.25" customHeight="1">
      <c r="A20" s="67" t="s">
        <v>67</v>
      </c>
      <c r="B20" s="68">
        <v>102878</v>
      </c>
      <c r="C20" s="69">
        <v>100</v>
      </c>
      <c r="D20" s="70">
        <v>-3574</v>
      </c>
      <c r="E20" s="71">
        <v>-3.3573817307330955</v>
      </c>
      <c r="F20" s="7"/>
    </row>
    <row r="21" spans="1:6" s="1" customFormat="1">
      <c r="B21" s="57"/>
    </row>
    <row r="22" spans="1:6" s="8" customFormat="1" ht="13.5">
      <c r="A22" s="58" t="s">
        <v>169</v>
      </c>
    </row>
    <row r="23" spans="1:6" s="8" customFormat="1" ht="11.25" customHeight="1">
      <c r="A23" s="58" t="s">
        <v>170</v>
      </c>
    </row>
    <row r="24" spans="1:6" s="9" customFormat="1" ht="12" customHeight="1">
      <c r="A24" s="59" t="s">
        <v>171</v>
      </c>
    </row>
    <row r="25" spans="1:6" s="9" customFormat="1" ht="7.5" customHeight="1">
      <c r="A25" s="59"/>
    </row>
    <row r="26" spans="1:6" s="9" customFormat="1" ht="12" customHeight="1">
      <c r="A26" s="59" t="s">
        <v>66</v>
      </c>
    </row>
    <row r="27" spans="1:6" s="10" customFormat="1" ht="20.25" customHeight="1">
      <c r="A27" s="10" t="s">
        <v>172</v>
      </c>
    </row>
    <row r="28" spans="1:6" s="1" customFormat="1"/>
    <row r="29" spans="1:6" s="1" customFormat="1"/>
    <row r="30" spans="1:6" s="1" customFormat="1">
      <c r="A30" s="2"/>
    </row>
    <row r="31" spans="1:6" s="1" customFormat="1">
      <c r="A31" s="2"/>
    </row>
    <row r="32" spans="1:6" s="1" customFormat="1">
      <c r="A32" s="2"/>
    </row>
    <row r="33" spans="1:1" s="1" customFormat="1">
      <c r="A33" s="2"/>
    </row>
    <row r="34" spans="1:1" s="1" customFormat="1">
      <c r="A34" s="2"/>
    </row>
    <row r="35" spans="1:1" s="1" customFormat="1">
      <c r="A35" s="2"/>
    </row>
    <row r="36" spans="1:1" s="1" customFormat="1">
      <c r="A36" s="2"/>
    </row>
    <row r="37" spans="1:1" s="1" customFormat="1">
      <c r="A37" s="2"/>
    </row>
    <row r="38" spans="1:1" s="1" customFormat="1"/>
    <row r="39" spans="1:1" s="1" customFormat="1"/>
    <row r="40" spans="1:1" s="1" customFormat="1"/>
    <row r="41" spans="1:1" s="1" customFormat="1"/>
    <row r="42" spans="1:1" s="1" customFormat="1"/>
    <row r="43" spans="1:1" s="1" customFormat="1"/>
    <row r="44" spans="1:1" s="1" customFormat="1"/>
  </sheetData>
  <mergeCells count="3">
    <mergeCell ref="A7:E7"/>
    <mergeCell ref="B9:C9"/>
    <mergeCell ref="D9:E9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7"/>
  <sheetViews>
    <sheetView showGridLines="0" workbookViewId="0">
      <selection activeCell="A3" sqref="A3"/>
    </sheetView>
  </sheetViews>
  <sheetFormatPr baseColWidth="10" defaultRowHeight="15"/>
  <cols>
    <col min="1" max="1" width="45.85546875" customWidth="1"/>
  </cols>
  <sheetData>
    <row r="1" spans="1:5" ht="17.25" customHeight="1">
      <c r="A1" s="1"/>
      <c r="B1" s="1"/>
      <c r="C1" s="1"/>
      <c r="D1" s="1"/>
      <c r="E1" s="1"/>
    </row>
    <row r="2" spans="1:5" ht="17.25" customHeight="1">
      <c r="A2" s="1"/>
      <c r="B2" s="1"/>
      <c r="C2" s="1"/>
      <c r="D2" s="1"/>
      <c r="E2" s="1"/>
    </row>
    <row r="3" spans="1:5" ht="17.25" customHeight="1">
      <c r="A3" s="60" t="s">
        <v>168</v>
      </c>
      <c r="B3" s="84"/>
      <c r="C3" s="85"/>
      <c r="D3" s="86"/>
      <c r="E3" s="87"/>
    </row>
    <row r="4" spans="1:5" ht="17.25" customHeight="1">
      <c r="A4" s="61" t="s">
        <v>68</v>
      </c>
      <c r="B4" s="88"/>
      <c r="C4" s="88"/>
      <c r="D4" s="88"/>
      <c r="E4" s="333" t="s">
        <v>43</v>
      </c>
    </row>
    <row r="5" spans="1:5" ht="10.5" customHeight="1">
      <c r="A5" s="88"/>
      <c r="B5" s="88"/>
      <c r="C5" s="88"/>
      <c r="D5" s="88"/>
      <c r="E5" s="88"/>
    </row>
    <row r="6" spans="1:5" ht="17.25" customHeight="1">
      <c r="A6" s="51" t="s">
        <v>16</v>
      </c>
      <c r="B6" s="83" t="s">
        <v>2</v>
      </c>
      <c r="C6" s="83"/>
      <c r="D6" s="83" t="s">
        <v>3</v>
      </c>
      <c r="E6" s="83"/>
    </row>
    <row r="7" spans="1:5" ht="17.25" customHeight="1">
      <c r="A7" s="65"/>
      <c r="B7" s="66" t="s">
        <v>4</v>
      </c>
      <c r="C7" s="66" t="s">
        <v>5</v>
      </c>
      <c r="D7" s="66" t="s">
        <v>4</v>
      </c>
      <c r="E7" s="66" t="s">
        <v>5</v>
      </c>
    </row>
    <row r="8" spans="1:5" ht="17.25" customHeight="1">
      <c r="A8" s="2" t="s">
        <v>69</v>
      </c>
      <c r="B8" s="89">
        <v>43965</v>
      </c>
      <c r="C8" s="90">
        <v>42.735084274577652</v>
      </c>
      <c r="D8" s="91">
        <v>-1455</v>
      </c>
      <c r="E8" s="92">
        <v>-3.2034346103038303</v>
      </c>
    </row>
    <row r="9" spans="1:5" ht="17.25" customHeight="1">
      <c r="A9" s="2" t="s">
        <v>70</v>
      </c>
      <c r="B9" s="89">
        <v>16169</v>
      </c>
      <c r="C9" s="90">
        <v>15.716674118859231</v>
      </c>
      <c r="D9" s="91">
        <v>-768</v>
      </c>
      <c r="E9" s="92">
        <v>-4.5344512015114873</v>
      </c>
    </row>
    <row r="10" spans="1:5" ht="17.25" customHeight="1">
      <c r="A10" s="2" t="s">
        <v>71</v>
      </c>
      <c r="B10" s="89">
        <v>12760</v>
      </c>
      <c r="C10" s="90">
        <v>12.40304049456638</v>
      </c>
      <c r="D10" s="91">
        <v>-1063</v>
      </c>
      <c r="E10" s="92">
        <v>-7.6900817478116181</v>
      </c>
    </row>
    <row r="11" spans="1:5" ht="17.25" customHeight="1">
      <c r="A11" s="2" t="s">
        <v>72</v>
      </c>
      <c r="B11" s="89">
        <v>1456</v>
      </c>
      <c r="C11" s="90">
        <v>1.4152685705398627</v>
      </c>
      <c r="D11" s="91">
        <v>2</v>
      </c>
      <c r="E11" s="92">
        <v>0.13755158184319782</v>
      </c>
    </row>
    <row r="12" spans="1:5" ht="17.25" customHeight="1">
      <c r="A12" s="2" t="s">
        <v>73</v>
      </c>
      <c r="B12" s="89">
        <v>3021</v>
      </c>
      <c r="C12" s="90">
        <v>2.9364878788467892</v>
      </c>
      <c r="D12" s="91">
        <v>-11</v>
      </c>
      <c r="E12" s="92">
        <v>-0.36279683377308913</v>
      </c>
    </row>
    <row r="13" spans="1:5" ht="17.25" customHeight="1">
      <c r="A13" s="2" t="s">
        <v>74</v>
      </c>
      <c r="B13" s="89">
        <v>7149</v>
      </c>
      <c r="C13" s="90">
        <v>6.9490075623554111</v>
      </c>
      <c r="D13" s="91">
        <v>-149</v>
      </c>
      <c r="E13" s="92">
        <v>-2.0416552480131571</v>
      </c>
    </row>
    <row r="14" spans="1:5" ht="17.25" customHeight="1">
      <c r="A14" s="2" t="s">
        <v>75</v>
      </c>
      <c r="B14" s="89">
        <v>2420</v>
      </c>
      <c r="C14" s="90">
        <v>2.3523007834522445</v>
      </c>
      <c r="D14" s="91">
        <v>-314</v>
      </c>
      <c r="E14" s="92">
        <v>-11.485003657644484</v>
      </c>
    </row>
    <row r="15" spans="1:5" ht="17.25" customHeight="1">
      <c r="A15" s="93" t="s">
        <v>76</v>
      </c>
      <c r="B15" s="89">
        <v>10040</v>
      </c>
      <c r="C15" s="90">
        <v>9.7591321759754273</v>
      </c>
      <c r="D15" s="91">
        <v>-13</v>
      </c>
      <c r="E15" s="92">
        <v>-0.12931463244802899</v>
      </c>
    </row>
    <row r="16" spans="1:5" ht="17.25" customHeight="1">
      <c r="A16" s="94" t="s">
        <v>77</v>
      </c>
      <c r="B16" s="95">
        <v>96980</v>
      </c>
      <c r="C16" s="96">
        <v>94.266995859172994</v>
      </c>
      <c r="D16" s="97">
        <v>-3771</v>
      </c>
      <c r="E16" s="98">
        <v>-3.7428908894204511</v>
      </c>
    </row>
    <row r="17" spans="1:8" ht="17.25" customHeight="1">
      <c r="A17" s="2" t="s">
        <v>78</v>
      </c>
      <c r="B17" s="89">
        <v>5898</v>
      </c>
      <c r="C17" s="90">
        <v>5.7330041408269992</v>
      </c>
      <c r="D17" s="91">
        <v>197</v>
      </c>
      <c r="E17" s="92">
        <v>3.4555341168216103</v>
      </c>
    </row>
    <row r="18" spans="1:8" ht="17.25" customHeight="1">
      <c r="A18" s="99" t="s">
        <v>97</v>
      </c>
      <c r="B18" s="100">
        <v>102878</v>
      </c>
      <c r="C18" s="101">
        <v>100</v>
      </c>
      <c r="D18" s="102">
        <v>-3574</v>
      </c>
      <c r="E18" s="103">
        <v>-3.3573817307330955</v>
      </c>
    </row>
    <row r="19" spans="1:8" ht="3" customHeight="1">
      <c r="A19" s="1"/>
      <c r="B19" s="104"/>
      <c r="C19" s="105"/>
      <c r="D19" s="106"/>
      <c r="E19" s="1"/>
    </row>
    <row r="20" spans="1:8" ht="12.6" customHeight="1">
      <c r="A20" s="238" t="s">
        <v>79</v>
      </c>
      <c r="B20" s="107"/>
      <c r="C20" s="107"/>
      <c r="D20" s="107"/>
      <c r="E20" s="107"/>
    </row>
    <row r="21" spans="1:8" ht="12.6" customHeight="1">
      <c r="A21" s="238" t="s">
        <v>80</v>
      </c>
      <c r="B21" s="108"/>
      <c r="C21" s="108"/>
      <c r="D21" s="108"/>
      <c r="E21" s="108"/>
    </row>
    <row r="22" spans="1:8" ht="12.6" customHeight="1">
      <c r="A22" s="282" t="s">
        <v>158</v>
      </c>
      <c r="B22" s="107"/>
      <c r="C22" s="107"/>
      <c r="D22" s="107"/>
      <c r="E22" s="107"/>
      <c r="H22" s="239"/>
    </row>
    <row r="23" spans="1:8" ht="12.6" customHeight="1">
      <c r="A23" s="238" t="s">
        <v>130</v>
      </c>
      <c r="B23" s="8"/>
      <c r="C23" s="8"/>
      <c r="D23" s="8"/>
      <c r="E23" s="8"/>
    </row>
    <row r="24" spans="1:8" ht="12.6" customHeight="1">
      <c r="A24" s="58" t="s">
        <v>173</v>
      </c>
      <c r="B24" s="8"/>
      <c r="C24" s="8"/>
      <c r="D24" s="8"/>
      <c r="E24" s="8"/>
      <c r="H24" s="239"/>
    </row>
    <row r="25" spans="1:8" ht="12.6" customHeight="1">
      <c r="A25" s="58" t="s">
        <v>170</v>
      </c>
      <c r="B25" s="8"/>
      <c r="C25" s="8"/>
      <c r="D25" s="8"/>
      <c r="E25" s="8"/>
    </row>
    <row r="26" spans="1:8" ht="12.6" customHeight="1">
      <c r="A26" s="59" t="s">
        <v>171</v>
      </c>
      <c r="B26" s="8"/>
      <c r="C26" s="8"/>
      <c r="D26" s="8"/>
      <c r="E26" s="8"/>
    </row>
    <row r="27" spans="1:8" ht="12.6" customHeight="1">
      <c r="A27" s="238" t="s">
        <v>66</v>
      </c>
      <c r="B27" s="10"/>
      <c r="C27" s="10"/>
      <c r="D27" s="10"/>
      <c r="E27" s="10"/>
    </row>
    <row r="28" spans="1:8" ht="17.25" customHeight="1">
      <c r="A28" s="238" t="s">
        <v>172</v>
      </c>
      <c r="B28" s="1"/>
      <c r="C28" s="1"/>
      <c r="D28" s="1"/>
      <c r="E28" s="1"/>
    </row>
    <row r="29" spans="1:8">
      <c r="A29" s="2"/>
      <c r="B29" s="90"/>
      <c r="C29" s="1"/>
      <c r="D29" s="1"/>
      <c r="E29" s="1"/>
    </row>
    <row r="30" spans="1:8">
      <c r="A30" s="2"/>
      <c r="B30" s="90"/>
      <c r="C30" s="1"/>
      <c r="D30" s="1"/>
      <c r="E30" s="1"/>
    </row>
    <row r="31" spans="1:8">
      <c r="A31" s="2"/>
      <c r="B31" s="90"/>
      <c r="C31" s="1"/>
      <c r="D31" s="1"/>
      <c r="E31" s="1"/>
    </row>
    <row r="32" spans="1:8">
      <c r="A32" s="2"/>
      <c r="B32" s="90"/>
      <c r="C32" s="1"/>
      <c r="D32" s="1"/>
      <c r="E32" s="1"/>
    </row>
    <row r="33" spans="1:5">
      <c r="A33" s="2"/>
      <c r="B33" s="90"/>
      <c r="C33" s="1"/>
      <c r="D33" s="1"/>
      <c r="E33" s="1"/>
    </row>
    <row r="34" spans="1:5">
      <c r="A34" s="2"/>
      <c r="B34" s="90"/>
      <c r="C34" s="1"/>
      <c r="D34" s="1"/>
      <c r="E34" s="1"/>
    </row>
    <row r="35" spans="1:5">
      <c r="A35" s="2"/>
      <c r="B35" s="90"/>
      <c r="C35" s="1"/>
      <c r="D35" s="1"/>
      <c r="E35" s="1"/>
    </row>
    <row r="36" spans="1:5">
      <c r="A36" s="2"/>
      <c r="B36" s="90"/>
      <c r="C36" s="1"/>
      <c r="D36" s="1"/>
      <c r="E36" s="1"/>
    </row>
    <row r="37" spans="1:5">
      <c r="A37" s="2"/>
      <c r="B37" s="90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05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09928-0C58-4E2B-A05D-31D8DA17901B}">
  <dimension ref="A1:H47"/>
  <sheetViews>
    <sheetView showGridLines="0" workbookViewId="0">
      <selection activeCell="A3" sqref="A3"/>
    </sheetView>
  </sheetViews>
  <sheetFormatPr baseColWidth="10" defaultRowHeight="15"/>
  <cols>
    <col min="1" max="1" width="45.85546875" style="20" customWidth="1"/>
    <col min="2" max="16384" width="11.42578125" style="20"/>
  </cols>
  <sheetData>
    <row r="1" spans="1:5" ht="17.25" customHeight="1">
      <c r="A1" s="1"/>
      <c r="B1" s="1"/>
      <c r="C1" s="1"/>
      <c r="D1" s="1"/>
      <c r="E1" s="1"/>
    </row>
    <row r="2" spans="1:5" ht="17.25" customHeight="1">
      <c r="A2" s="1"/>
      <c r="B2" s="1"/>
      <c r="C2" s="1"/>
      <c r="D2" s="1"/>
      <c r="E2" s="1"/>
    </row>
    <row r="3" spans="1:5" ht="17.25" customHeight="1">
      <c r="A3" s="60" t="s">
        <v>168</v>
      </c>
      <c r="B3" s="84"/>
      <c r="C3" s="85"/>
      <c r="D3" s="86"/>
      <c r="E3" s="87"/>
    </row>
    <row r="4" spans="1:5" ht="17.25" customHeight="1">
      <c r="A4" s="61" t="s">
        <v>68</v>
      </c>
      <c r="B4" s="88"/>
      <c r="C4" s="88"/>
      <c r="D4" s="88"/>
      <c r="E4" s="333" t="s">
        <v>6</v>
      </c>
    </row>
    <row r="5" spans="1:5" ht="10.5" customHeight="1">
      <c r="A5" s="88"/>
      <c r="B5" s="88"/>
      <c r="C5" s="88"/>
      <c r="D5" s="88"/>
      <c r="E5" s="88"/>
    </row>
    <row r="6" spans="1:5" ht="17.25" customHeight="1">
      <c r="A6" s="51" t="s">
        <v>16</v>
      </c>
      <c r="B6" s="327" t="s">
        <v>2</v>
      </c>
      <c r="C6" s="327"/>
      <c r="D6" s="327" t="s">
        <v>3</v>
      </c>
      <c r="E6" s="327"/>
    </row>
    <row r="7" spans="1:5" ht="17.25" customHeight="1">
      <c r="A7" s="65"/>
      <c r="B7" s="66" t="s">
        <v>4</v>
      </c>
      <c r="C7" s="66" t="s">
        <v>5</v>
      </c>
      <c r="D7" s="66" t="s">
        <v>4</v>
      </c>
      <c r="E7" s="66" t="s">
        <v>5</v>
      </c>
    </row>
    <row r="8" spans="1:5" ht="17.25" customHeight="1">
      <c r="A8" s="2" t="s">
        <v>69</v>
      </c>
      <c r="B8" s="89">
        <v>1110</v>
      </c>
      <c r="C8" s="90">
        <v>47.314578005115088</v>
      </c>
      <c r="D8" s="91">
        <v>-132</v>
      </c>
      <c r="E8" s="92">
        <v>-10.628019323671495</v>
      </c>
    </row>
    <row r="9" spans="1:5" ht="17.25" customHeight="1">
      <c r="A9" s="2" t="s">
        <v>70</v>
      </c>
      <c r="B9" s="89">
        <v>239</v>
      </c>
      <c r="C9" s="90">
        <v>10.187553282182439</v>
      </c>
      <c r="D9" s="91">
        <v>-43</v>
      </c>
      <c r="E9" s="92">
        <v>-15.248226950354606</v>
      </c>
    </row>
    <row r="10" spans="1:5" ht="17.25" customHeight="1">
      <c r="A10" s="2" t="s">
        <v>71</v>
      </c>
      <c r="B10" s="89">
        <v>288</v>
      </c>
      <c r="C10" s="90">
        <v>12.276214833759591</v>
      </c>
      <c r="D10" s="91">
        <v>3</v>
      </c>
      <c r="E10" s="92">
        <v>1.0526315789473699</v>
      </c>
    </row>
    <row r="11" spans="1:5" ht="17.25" customHeight="1">
      <c r="A11" s="2" t="s">
        <v>72</v>
      </c>
      <c r="B11" s="89">
        <v>25</v>
      </c>
      <c r="C11" s="90">
        <v>1.0656436487638534</v>
      </c>
      <c r="D11" s="91">
        <v>-1</v>
      </c>
      <c r="E11" s="92">
        <v>-3.8461538461538396</v>
      </c>
    </row>
    <row r="12" spans="1:5" ht="17.25" customHeight="1">
      <c r="A12" s="2" t="s">
        <v>73</v>
      </c>
      <c r="B12" s="89">
        <v>4</v>
      </c>
      <c r="C12" s="90">
        <v>0.17050298380221654</v>
      </c>
      <c r="D12" s="334">
        <v>0</v>
      </c>
      <c r="E12" s="92">
        <v>0</v>
      </c>
    </row>
    <row r="13" spans="1:5" ht="17.25" customHeight="1">
      <c r="A13" s="2" t="s">
        <v>74</v>
      </c>
      <c r="B13" s="89">
        <v>166</v>
      </c>
      <c r="C13" s="90">
        <v>7.0758738277919866</v>
      </c>
      <c r="D13" s="91">
        <v>23</v>
      </c>
      <c r="E13" s="92">
        <v>16.08391608391608</v>
      </c>
    </row>
    <row r="14" spans="1:5" ht="17.25" customHeight="1">
      <c r="A14" s="2" t="s">
        <v>75</v>
      </c>
      <c r="B14" s="89">
        <v>23</v>
      </c>
      <c r="C14" s="90">
        <v>0.98039215686274506</v>
      </c>
      <c r="D14" s="91">
        <v>-8</v>
      </c>
      <c r="E14" s="92">
        <v>-25.806451612903231</v>
      </c>
    </row>
    <row r="15" spans="1:5" ht="17.25" customHeight="1">
      <c r="A15" s="93" t="s">
        <v>76</v>
      </c>
      <c r="B15" s="89">
        <v>198</v>
      </c>
      <c r="C15" s="90">
        <v>8.4398976982097178</v>
      </c>
      <c r="D15" s="91">
        <v>5</v>
      </c>
      <c r="E15" s="92">
        <v>2.5906735751295287</v>
      </c>
    </row>
    <row r="16" spans="1:5" ht="17.25" customHeight="1">
      <c r="A16" s="94" t="s">
        <v>77</v>
      </c>
      <c r="B16" s="95">
        <v>2053</v>
      </c>
      <c r="C16" s="96">
        <v>87.51065643648765</v>
      </c>
      <c r="D16" s="97">
        <v>-153</v>
      </c>
      <c r="E16" s="98">
        <v>-6.9356300997280158</v>
      </c>
    </row>
    <row r="17" spans="1:8" ht="17.25" customHeight="1">
      <c r="A17" s="2" t="s">
        <v>78</v>
      </c>
      <c r="B17" s="89">
        <v>293</v>
      </c>
      <c r="C17" s="90">
        <v>12.489343563512362</v>
      </c>
      <c r="D17" s="91">
        <v>-5</v>
      </c>
      <c r="E17" s="92">
        <v>-1.6778523489932837</v>
      </c>
    </row>
    <row r="18" spans="1:8" ht="17.25" customHeight="1">
      <c r="A18" s="99" t="s">
        <v>97</v>
      </c>
      <c r="B18" s="100">
        <v>2346</v>
      </c>
      <c r="C18" s="101">
        <v>100</v>
      </c>
      <c r="D18" s="102">
        <v>-158</v>
      </c>
      <c r="E18" s="103">
        <v>-6.3099041533546369</v>
      </c>
    </row>
    <row r="19" spans="1:8" ht="3" customHeight="1">
      <c r="A19" s="1"/>
      <c r="B19" s="104"/>
      <c r="C19" s="105"/>
      <c r="D19" s="106"/>
      <c r="E19" s="1"/>
    </row>
    <row r="20" spans="1:8" ht="12.6" customHeight="1">
      <c r="A20" s="238" t="s">
        <v>79</v>
      </c>
      <c r="B20" s="330"/>
      <c r="C20" s="330"/>
      <c r="D20" s="330"/>
      <c r="E20" s="330"/>
    </row>
    <row r="21" spans="1:8" ht="12.6" customHeight="1">
      <c r="A21" s="238" t="s">
        <v>80</v>
      </c>
      <c r="B21" s="108"/>
      <c r="C21" s="108"/>
      <c r="D21" s="108"/>
      <c r="E21" s="108"/>
    </row>
    <row r="22" spans="1:8" ht="12.6" customHeight="1">
      <c r="A22" s="282" t="s">
        <v>158</v>
      </c>
      <c r="B22" s="330"/>
      <c r="C22" s="330"/>
      <c r="D22" s="330"/>
      <c r="E22" s="330"/>
      <c r="H22" s="239"/>
    </row>
    <row r="23" spans="1:8" ht="12.6" customHeight="1">
      <c r="A23" s="238" t="s">
        <v>130</v>
      </c>
      <c r="B23" s="8"/>
      <c r="C23" s="8"/>
      <c r="D23" s="8"/>
      <c r="E23" s="8"/>
    </row>
    <row r="24" spans="1:8" ht="12.6" customHeight="1">
      <c r="A24" s="58" t="s">
        <v>174</v>
      </c>
      <c r="B24" s="8"/>
      <c r="C24" s="8"/>
      <c r="D24" s="8"/>
      <c r="E24" s="8"/>
      <c r="H24" s="239"/>
    </row>
    <row r="25" spans="1:8" ht="12.6" customHeight="1">
      <c r="A25" s="58" t="s">
        <v>175</v>
      </c>
      <c r="B25" s="8"/>
      <c r="C25" s="8"/>
      <c r="D25" s="8"/>
      <c r="E25" s="8"/>
    </row>
    <row r="26" spans="1:8" ht="12.6" customHeight="1">
      <c r="A26" s="59" t="s">
        <v>176</v>
      </c>
      <c r="B26" s="8"/>
      <c r="C26" s="8"/>
      <c r="D26" s="8"/>
      <c r="E26" s="8"/>
    </row>
    <row r="27" spans="1:8" ht="12.6" customHeight="1">
      <c r="A27" s="238" t="s">
        <v>66</v>
      </c>
      <c r="B27" s="10"/>
      <c r="C27" s="10"/>
      <c r="D27" s="10"/>
      <c r="E27" s="10"/>
    </row>
    <row r="28" spans="1:8" ht="17.25" customHeight="1">
      <c r="A28" s="238" t="s">
        <v>172</v>
      </c>
      <c r="B28" s="1"/>
      <c r="C28" s="1"/>
      <c r="D28" s="1"/>
      <c r="E28" s="1"/>
    </row>
    <row r="29" spans="1:8">
      <c r="A29" s="2"/>
      <c r="B29" s="90"/>
      <c r="C29" s="1"/>
      <c r="D29" s="1"/>
      <c r="E29" s="1"/>
    </row>
    <row r="30" spans="1:8">
      <c r="A30" s="2"/>
      <c r="B30" s="90"/>
      <c r="C30" s="1"/>
      <c r="D30" s="1"/>
      <c r="E30" s="1"/>
    </row>
    <row r="31" spans="1:8">
      <c r="A31" s="2"/>
      <c r="B31" s="90"/>
      <c r="C31" s="1"/>
      <c r="D31" s="1"/>
      <c r="E31" s="1"/>
    </row>
    <row r="32" spans="1:8">
      <c r="A32" s="2"/>
      <c r="B32" s="90"/>
      <c r="C32" s="1"/>
      <c r="D32" s="1"/>
      <c r="E32" s="1"/>
    </row>
    <row r="33" spans="1:5">
      <c r="A33" s="2"/>
      <c r="B33" s="90"/>
      <c r="C33" s="1"/>
      <c r="D33" s="1"/>
      <c r="E33" s="1"/>
    </row>
    <row r="34" spans="1:5">
      <c r="A34" s="2"/>
      <c r="B34" s="90"/>
      <c r="C34" s="1"/>
      <c r="D34" s="1"/>
      <c r="E34" s="1"/>
    </row>
    <row r="35" spans="1:5">
      <c r="A35" s="2"/>
      <c r="B35" s="90"/>
      <c r="C35" s="1"/>
      <c r="D35" s="1"/>
      <c r="E35" s="1"/>
    </row>
    <row r="36" spans="1:5">
      <c r="A36" s="2"/>
      <c r="B36" s="90"/>
      <c r="C36" s="1"/>
      <c r="D36" s="1"/>
      <c r="E36" s="1"/>
    </row>
    <row r="37" spans="1:5">
      <c r="A37" s="2"/>
      <c r="B37" s="90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05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9B5E4-242B-42DA-B0DE-891B627553E3}">
  <dimension ref="A1:H47"/>
  <sheetViews>
    <sheetView showGridLines="0" workbookViewId="0">
      <selection activeCell="A3" sqref="A3"/>
    </sheetView>
  </sheetViews>
  <sheetFormatPr baseColWidth="10" defaultRowHeight="15"/>
  <cols>
    <col min="1" max="1" width="45.85546875" style="20" customWidth="1"/>
    <col min="2" max="16384" width="11.42578125" style="20"/>
  </cols>
  <sheetData>
    <row r="1" spans="1:5" ht="17.25" customHeight="1">
      <c r="A1" s="1"/>
      <c r="B1" s="1"/>
      <c r="C1" s="1"/>
      <c r="D1" s="1"/>
      <c r="E1" s="1"/>
    </row>
    <row r="2" spans="1:5" ht="17.25" customHeight="1">
      <c r="A2" s="1"/>
      <c r="B2" s="1"/>
      <c r="C2" s="1"/>
      <c r="D2" s="1"/>
      <c r="E2" s="1"/>
    </row>
    <row r="3" spans="1:5" ht="17.25" customHeight="1">
      <c r="A3" s="60" t="s">
        <v>168</v>
      </c>
      <c r="B3" s="84"/>
      <c r="C3" s="85"/>
      <c r="D3" s="86"/>
      <c r="E3" s="87"/>
    </row>
    <row r="4" spans="1:5" ht="17.25" customHeight="1">
      <c r="A4" s="61" t="s">
        <v>68</v>
      </c>
      <c r="B4" s="88"/>
      <c r="C4" s="88"/>
      <c r="D4" s="88"/>
      <c r="E4" s="333" t="s">
        <v>7</v>
      </c>
    </row>
    <row r="5" spans="1:5" ht="10.5" customHeight="1">
      <c r="A5" s="88"/>
      <c r="B5" s="88"/>
      <c r="C5" s="88"/>
      <c r="D5" s="88"/>
      <c r="E5" s="88"/>
    </row>
    <row r="6" spans="1:5" ht="17.25" customHeight="1">
      <c r="A6" s="51" t="s">
        <v>16</v>
      </c>
      <c r="B6" s="327" t="s">
        <v>2</v>
      </c>
      <c r="C6" s="327"/>
      <c r="D6" s="327" t="s">
        <v>3</v>
      </c>
      <c r="E6" s="327"/>
    </row>
    <row r="7" spans="1:5" ht="17.25" customHeight="1">
      <c r="A7" s="65"/>
      <c r="B7" s="66" t="s">
        <v>4</v>
      </c>
      <c r="C7" s="66" t="s">
        <v>5</v>
      </c>
      <c r="D7" s="66" t="s">
        <v>4</v>
      </c>
      <c r="E7" s="66" t="s">
        <v>5</v>
      </c>
    </row>
    <row r="8" spans="1:5" ht="17.25" customHeight="1">
      <c r="A8" s="2" t="s">
        <v>69</v>
      </c>
      <c r="B8" s="89">
        <v>3287</v>
      </c>
      <c r="C8" s="90">
        <v>47.152488882513268</v>
      </c>
      <c r="D8" s="91">
        <v>-219</v>
      </c>
      <c r="E8" s="92">
        <v>-6.2464346833998832</v>
      </c>
    </row>
    <row r="9" spans="1:5" ht="17.25" customHeight="1">
      <c r="A9" s="2" t="s">
        <v>70</v>
      </c>
      <c r="B9" s="89">
        <v>1072</v>
      </c>
      <c r="C9" s="90">
        <v>15.377994548845216</v>
      </c>
      <c r="D9" s="91">
        <v>-13</v>
      </c>
      <c r="E9" s="92">
        <v>-1.1981566820276441</v>
      </c>
    </row>
    <row r="10" spans="1:5" ht="17.25" customHeight="1">
      <c r="A10" s="2" t="s">
        <v>71</v>
      </c>
      <c r="B10" s="89">
        <v>902</v>
      </c>
      <c r="C10" s="90">
        <v>12.939320040166404</v>
      </c>
      <c r="D10" s="91">
        <v>-56</v>
      </c>
      <c r="E10" s="92">
        <v>-5.8455114822546932</v>
      </c>
    </row>
    <row r="11" spans="1:5" ht="17.25" customHeight="1">
      <c r="A11" s="2" t="s">
        <v>72</v>
      </c>
      <c r="B11" s="89">
        <v>108</v>
      </c>
      <c r="C11" s="90">
        <v>1.5492755702194807</v>
      </c>
      <c r="D11" s="91">
        <v>16</v>
      </c>
      <c r="E11" s="92">
        <v>17.391304347826093</v>
      </c>
    </row>
    <row r="12" spans="1:5" ht="17.25" customHeight="1">
      <c r="A12" s="2" t="s">
        <v>73</v>
      </c>
      <c r="B12" s="89">
        <v>82</v>
      </c>
      <c r="C12" s="90">
        <v>1.1763018218333094</v>
      </c>
      <c r="D12" s="91">
        <v>-10</v>
      </c>
      <c r="E12" s="92">
        <v>-10.869565217391298</v>
      </c>
    </row>
    <row r="13" spans="1:5" ht="17.25" customHeight="1">
      <c r="A13" s="2" t="s">
        <v>74</v>
      </c>
      <c r="B13" s="89">
        <v>583</v>
      </c>
      <c r="C13" s="90">
        <v>8.3632190503514554</v>
      </c>
      <c r="D13" s="91">
        <v>-4</v>
      </c>
      <c r="E13" s="92">
        <v>-0.6814310051107384</v>
      </c>
    </row>
    <row r="14" spans="1:5" ht="17.25" customHeight="1">
      <c r="A14" s="2" t="s">
        <v>75</v>
      </c>
      <c r="B14" s="89">
        <v>126</v>
      </c>
      <c r="C14" s="90">
        <v>1.8074881652560608</v>
      </c>
      <c r="D14" s="91">
        <v>13</v>
      </c>
      <c r="E14" s="92">
        <v>11.504424778761063</v>
      </c>
    </row>
    <row r="15" spans="1:5" ht="17.25" customHeight="1">
      <c r="A15" s="93" t="s">
        <v>76</v>
      </c>
      <c r="B15" s="89">
        <v>586</v>
      </c>
      <c r="C15" s="90">
        <v>8.4062544828575518</v>
      </c>
      <c r="D15" s="91">
        <v>-6</v>
      </c>
      <c r="E15" s="92">
        <v>-1.0135135135135158</v>
      </c>
    </row>
    <row r="16" spans="1:5" ht="17.25" customHeight="1">
      <c r="A16" s="94" t="s">
        <v>77</v>
      </c>
      <c r="B16" s="95">
        <v>6746</v>
      </c>
      <c r="C16" s="96">
        <v>96.772342562042738</v>
      </c>
      <c r="D16" s="97">
        <v>-279</v>
      </c>
      <c r="E16" s="98">
        <v>-3.9715302491103159</v>
      </c>
    </row>
    <row r="17" spans="1:8" ht="17.25" customHeight="1">
      <c r="A17" s="2" t="s">
        <v>78</v>
      </c>
      <c r="B17" s="89">
        <v>225</v>
      </c>
      <c r="C17" s="90">
        <v>3.2276574379572516</v>
      </c>
      <c r="D17" s="91">
        <v>51</v>
      </c>
      <c r="E17" s="92">
        <v>29.310344827586221</v>
      </c>
    </row>
    <row r="18" spans="1:8" ht="17.25" customHeight="1">
      <c r="A18" s="99" t="s">
        <v>97</v>
      </c>
      <c r="B18" s="100">
        <v>6971</v>
      </c>
      <c r="C18" s="101">
        <v>100</v>
      </c>
      <c r="D18" s="102">
        <v>-228</v>
      </c>
      <c r="E18" s="103">
        <v>-3.167106542575354</v>
      </c>
    </row>
    <row r="19" spans="1:8" ht="3" customHeight="1">
      <c r="A19" s="1"/>
      <c r="B19" s="104"/>
      <c r="C19" s="105"/>
      <c r="D19" s="106"/>
      <c r="E19" s="1"/>
    </row>
    <row r="20" spans="1:8" ht="12.6" customHeight="1">
      <c r="A20" s="238" t="s">
        <v>79</v>
      </c>
      <c r="B20" s="330"/>
      <c r="C20" s="330"/>
      <c r="D20" s="330"/>
      <c r="E20" s="330"/>
    </row>
    <row r="21" spans="1:8" ht="12.6" customHeight="1">
      <c r="A21" s="238" t="s">
        <v>80</v>
      </c>
      <c r="B21" s="108"/>
      <c r="C21" s="108"/>
      <c r="D21" s="108"/>
      <c r="E21" s="108"/>
    </row>
    <row r="22" spans="1:8" ht="12.6" customHeight="1">
      <c r="A22" s="282" t="s">
        <v>158</v>
      </c>
      <c r="B22" s="330"/>
      <c r="C22" s="330"/>
      <c r="D22" s="330"/>
      <c r="E22" s="330"/>
      <c r="H22" s="239"/>
    </row>
    <row r="23" spans="1:8" ht="12.6" customHeight="1">
      <c r="A23" s="238" t="s">
        <v>130</v>
      </c>
      <c r="B23" s="8"/>
      <c r="C23" s="8"/>
      <c r="D23" s="8"/>
      <c r="E23" s="8"/>
    </row>
    <row r="24" spans="1:8" ht="12.6" customHeight="1">
      <c r="A24" s="58" t="s">
        <v>177</v>
      </c>
      <c r="B24" s="8"/>
      <c r="C24" s="8"/>
      <c r="D24" s="8"/>
      <c r="E24" s="8"/>
      <c r="H24" s="239"/>
    </row>
    <row r="25" spans="1:8" ht="12.6" customHeight="1">
      <c r="A25" s="58" t="s">
        <v>178</v>
      </c>
      <c r="B25" s="8"/>
      <c r="C25" s="8"/>
      <c r="D25" s="8"/>
      <c r="E25" s="8"/>
    </row>
    <row r="26" spans="1:8" ht="12.6" customHeight="1">
      <c r="A26" s="59" t="s">
        <v>179</v>
      </c>
      <c r="B26" s="8"/>
      <c r="C26" s="8"/>
      <c r="D26" s="8"/>
      <c r="E26" s="8"/>
    </row>
    <row r="27" spans="1:8" ht="12.6" customHeight="1">
      <c r="A27" s="238" t="s">
        <v>66</v>
      </c>
      <c r="B27" s="10"/>
      <c r="C27" s="10"/>
      <c r="D27" s="10"/>
      <c r="E27" s="10"/>
    </row>
    <row r="28" spans="1:8" ht="17.25" customHeight="1">
      <c r="A28" s="238" t="s">
        <v>172</v>
      </c>
      <c r="B28" s="1"/>
      <c r="C28" s="1"/>
      <c r="D28" s="1"/>
      <c r="E28" s="1"/>
    </row>
    <row r="29" spans="1:8">
      <c r="A29" s="2"/>
      <c r="B29" s="90"/>
      <c r="C29" s="1"/>
      <c r="D29" s="1"/>
      <c r="E29" s="1"/>
    </row>
    <row r="30" spans="1:8">
      <c r="A30" s="2"/>
      <c r="B30" s="90"/>
      <c r="C30" s="1"/>
      <c r="D30" s="1"/>
      <c r="E30" s="1"/>
    </row>
    <row r="31" spans="1:8">
      <c r="A31" s="2"/>
      <c r="B31" s="90"/>
      <c r="C31" s="1"/>
      <c r="D31" s="1"/>
      <c r="E31" s="1"/>
    </row>
    <row r="32" spans="1:8">
      <c r="A32" s="2"/>
      <c r="B32" s="90"/>
      <c r="C32" s="1"/>
      <c r="D32" s="1"/>
      <c r="E32" s="1"/>
    </row>
    <row r="33" spans="1:5">
      <c r="A33" s="2"/>
      <c r="B33" s="90"/>
      <c r="C33" s="1"/>
      <c r="D33" s="1"/>
      <c r="E33" s="1"/>
    </row>
    <row r="34" spans="1:5">
      <c r="A34" s="2"/>
      <c r="B34" s="90"/>
      <c r="C34" s="1"/>
      <c r="D34" s="1"/>
      <c r="E34" s="1"/>
    </row>
    <row r="35" spans="1:5">
      <c r="A35" s="2"/>
      <c r="B35" s="90"/>
      <c r="C35" s="1"/>
      <c r="D35" s="1"/>
      <c r="E35" s="1"/>
    </row>
    <row r="36" spans="1:5">
      <c r="A36" s="2"/>
      <c r="B36" s="90"/>
      <c r="C36" s="1"/>
      <c r="D36" s="1"/>
      <c r="E36" s="1"/>
    </row>
    <row r="37" spans="1:5">
      <c r="A37" s="2"/>
      <c r="B37" s="90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05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5602F-ADAF-4362-B633-D7F95F3C93C2}">
  <dimension ref="A1:H47"/>
  <sheetViews>
    <sheetView showGridLines="0" workbookViewId="0">
      <selection activeCell="A3" sqref="A3"/>
    </sheetView>
  </sheetViews>
  <sheetFormatPr baseColWidth="10" defaultRowHeight="15"/>
  <cols>
    <col min="1" max="1" width="45.85546875" style="20" customWidth="1"/>
    <col min="2" max="16384" width="11.42578125" style="20"/>
  </cols>
  <sheetData>
    <row r="1" spans="1:5" ht="17.25" customHeight="1">
      <c r="A1" s="1"/>
      <c r="B1" s="1"/>
      <c r="C1" s="1"/>
      <c r="D1" s="1"/>
      <c r="E1" s="1"/>
    </row>
    <row r="2" spans="1:5" ht="17.25" customHeight="1">
      <c r="A2" s="1"/>
      <c r="B2" s="1"/>
      <c r="C2" s="1"/>
      <c r="D2" s="1"/>
      <c r="E2" s="1"/>
    </row>
    <row r="3" spans="1:5" ht="17.25" customHeight="1">
      <c r="A3" s="60" t="s">
        <v>168</v>
      </c>
      <c r="B3" s="84"/>
      <c r="C3" s="85"/>
      <c r="D3" s="86"/>
      <c r="E3" s="87"/>
    </row>
    <row r="4" spans="1:5" ht="17.25" customHeight="1">
      <c r="A4" s="61" t="s">
        <v>68</v>
      </c>
      <c r="B4" s="88"/>
      <c r="C4" s="88"/>
      <c r="D4" s="88"/>
      <c r="E4" s="333" t="s">
        <v>8</v>
      </c>
    </row>
    <row r="5" spans="1:5" ht="10.5" customHeight="1">
      <c r="A5" s="88"/>
      <c r="B5" s="88"/>
      <c r="C5" s="88"/>
      <c r="D5" s="88"/>
      <c r="E5" s="88"/>
    </row>
    <row r="6" spans="1:5" ht="17.25" customHeight="1">
      <c r="A6" s="51" t="s">
        <v>16</v>
      </c>
      <c r="B6" s="327" t="s">
        <v>2</v>
      </c>
      <c r="C6" s="327"/>
      <c r="D6" s="327" t="s">
        <v>3</v>
      </c>
      <c r="E6" s="327"/>
    </row>
    <row r="7" spans="1:5" ht="17.25" customHeight="1">
      <c r="A7" s="65"/>
      <c r="B7" s="66" t="s">
        <v>4</v>
      </c>
      <c r="C7" s="66" t="s">
        <v>5</v>
      </c>
      <c r="D7" s="66" t="s">
        <v>4</v>
      </c>
      <c r="E7" s="66" t="s">
        <v>5</v>
      </c>
    </row>
    <row r="8" spans="1:5" ht="17.25" customHeight="1">
      <c r="A8" s="2" t="s">
        <v>69</v>
      </c>
      <c r="B8" s="89">
        <v>7869</v>
      </c>
      <c r="C8" s="90">
        <v>47.920345898544547</v>
      </c>
      <c r="D8" s="91">
        <v>-173</v>
      </c>
      <c r="E8" s="92">
        <v>-2.1512061676199892</v>
      </c>
    </row>
    <row r="9" spans="1:5" ht="17.25" customHeight="1">
      <c r="A9" s="2" t="s">
        <v>70</v>
      </c>
      <c r="B9" s="89">
        <v>2520</v>
      </c>
      <c r="C9" s="90">
        <v>15.346203032702029</v>
      </c>
      <c r="D9" s="91">
        <v>-197</v>
      </c>
      <c r="E9" s="92">
        <v>-7.2506440927493543</v>
      </c>
    </row>
    <row r="10" spans="1:5" ht="17.25" customHeight="1">
      <c r="A10" s="2" t="s">
        <v>71</v>
      </c>
      <c r="B10" s="89">
        <v>2133</v>
      </c>
      <c r="C10" s="90">
        <v>12.989464709822787</v>
      </c>
      <c r="D10" s="91">
        <v>-204</v>
      </c>
      <c r="E10" s="92">
        <v>-8.7291399229781774</v>
      </c>
    </row>
    <row r="11" spans="1:5" ht="17.25" customHeight="1">
      <c r="A11" s="2" t="s">
        <v>72</v>
      </c>
      <c r="B11" s="89">
        <v>142</v>
      </c>
      <c r="C11" s="90">
        <v>0.86474636136654282</v>
      </c>
      <c r="D11" s="91">
        <v>-2</v>
      </c>
      <c r="E11" s="92">
        <v>-1.3888888888888857</v>
      </c>
    </row>
    <row r="12" spans="1:5" ht="17.25" customHeight="1">
      <c r="A12" s="2" t="s">
        <v>73</v>
      </c>
      <c r="B12" s="89">
        <v>544</v>
      </c>
      <c r="C12" s="90">
        <v>3.312831130869009</v>
      </c>
      <c r="D12" s="91">
        <v>51</v>
      </c>
      <c r="E12" s="92">
        <v>10.34482758620689</v>
      </c>
    </row>
    <row r="13" spans="1:5" ht="17.25" customHeight="1">
      <c r="A13" s="2" t="s">
        <v>74</v>
      </c>
      <c r="B13" s="89">
        <v>868</v>
      </c>
      <c r="C13" s="90">
        <v>5.2859143779306983</v>
      </c>
      <c r="D13" s="91">
        <v>-40</v>
      </c>
      <c r="E13" s="92">
        <v>-4.4052863436123317</v>
      </c>
    </row>
    <row r="14" spans="1:5" ht="17.25" customHeight="1">
      <c r="A14" s="2" t="s">
        <v>75</v>
      </c>
      <c r="B14" s="89">
        <v>244</v>
      </c>
      <c r="C14" s="90">
        <v>1.485902198404482</v>
      </c>
      <c r="D14" s="91">
        <v>-27</v>
      </c>
      <c r="E14" s="92">
        <v>-9.9630996309963109</v>
      </c>
    </row>
    <row r="15" spans="1:5" ht="17.25" customHeight="1">
      <c r="A15" s="93" t="s">
        <v>76</v>
      </c>
      <c r="B15" s="89">
        <v>1353</v>
      </c>
      <c r="C15" s="90">
        <v>8.2394494854150171</v>
      </c>
      <c r="D15" s="91">
        <v>-57</v>
      </c>
      <c r="E15" s="92">
        <v>-4.0425531914893611</v>
      </c>
    </row>
    <row r="16" spans="1:5" ht="17.25" customHeight="1">
      <c r="A16" s="94" t="s">
        <v>77</v>
      </c>
      <c r="B16" s="95">
        <v>15673</v>
      </c>
      <c r="C16" s="96">
        <v>95.444857195055121</v>
      </c>
      <c r="D16" s="97">
        <v>-649</v>
      </c>
      <c r="E16" s="98">
        <v>-3.9762284033819384</v>
      </c>
    </row>
    <row r="17" spans="1:8" ht="17.25" customHeight="1">
      <c r="A17" s="2" t="s">
        <v>78</v>
      </c>
      <c r="B17" s="89">
        <v>748</v>
      </c>
      <c r="C17" s="90">
        <v>4.5551428049448877</v>
      </c>
      <c r="D17" s="91">
        <v>84</v>
      </c>
      <c r="E17" s="92">
        <v>12.650602409638552</v>
      </c>
    </row>
    <row r="18" spans="1:8" ht="17.25" customHeight="1">
      <c r="A18" s="99" t="s">
        <v>97</v>
      </c>
      <c r="B18" s="100">
        <v>16421</v>
      </c>
      <c r="C18" s="101">
        <v>100</v>
      </c>
      <c r="D18" s="102">
        <v>-565</v>
      </c>
      <c r="E18" s="103">
        <v>-3.3262686918638877</v>
      </c>
    </row>
    <row r="19" spans="1:8" ht="3" customHeight="1">
      <c r="A19" s="1"/>
      <c r="B19" s="104"/>
      <c r="C19" s="105"/>
      <c r="D19" s="106"/>
      <c r="E19" s="1"/>
    </row>
    <row r="20" spans="1:8" ht="12.6" customHeight="1">
      <c r="A20" s="238" t="s">
        <v>79</v>
      </c>
      <c r="B20" s="330"/>
      <c r="C20" s="330"/>
      <c r="D20" s="330"/>
      <c r="E20" s="330"/>
    </row>
    <row r="21" spans="1:8" ht="12.6" customHeight="1">
      <c r="A21" s="238" t="s">
        <v>80</v>
      </c>
      <c r="B21" s="108"/>
      <c r="C21" s="108"/>
      <c r="D21" s="108"/>
      <c r="E21" s="108"/>
    </row>
    <row r="22" spans="1:8" ht="12.6" customHeight="1">
      <c r="A22" s="282" t="s">
        <v>158</v>
      </c>
      <c r="B22" s="330"/>
      <c r="C22" s="330"/>
      <c r="D22" s="330"/>
      <c r="E22" s="330"/>
      <c r="H22" s="239"/>
    </row>
    <row r="23" spans="1:8" ht="12.6" customHeight="1">
      <c r="A23" s="238" t="s">
        <v>130</v>
      </c>
      <c r="B23" s="8"/>
      <c r="C23" s="8"/>
      <c r="D23" s="8"/>
      <c r="E23" s="8"/>
    </row>
    <row r="24" spans="1:8" ht="12.6" customHeight="1">
      <c r="A24" s="58" t="s">
        <v>180</v>
      </c>
      <c r="B24" s="8"/>
      <c r="C24" s="8"/>
      <c r="D24" s="8"/>
      <c r="E24" s="8"/>
      <c r="H24" s="239"/>
    </row>
    <row r="25" spans="1:8" ht="12.6" customHeight="1">
      <c r="A25" s="58" t="s">
        <v>181</v>
      </c>
      <c r="B25" s="8"/>
      <c r="C25" s="8"/>
      <c r="D25" s="8"/>
      <c r="E25" s="8"/>
    </row>
    <row r="26" spans="1:8" ht="12.6" customHeight="1">
      <c r="A26" s="59" t="s">
        <v>182</v>
      </c>
      <c r="B26" s="8"/>
      <c r="C26" s="8"/>
      <c r="D26" s="8"/>
      <c r="E26" s="8"/>
    </row>
    <row r="27" spans="1:8" ht="12.6" customHeight="1">
      <c r="A27" s="238" t="s">
        <v>66</v>
      </c>
      <c r="B27" s="10"/>
      <c r="C27" s="10"/>
      <c r="D27" s="10"/>
      <c r="E27" s="10"/>
    </row>
    <row r="28" spans="1:8" ht="17.25" customHeight="1">
      <c r="A28" s="238" t="s">
        <v>172</v>
      </c>
      <c r="B28" s="1"/>
      <c r="C28" s="1"/>
      <c r="D28" s="1"/>
      <c r="E28" s="1"/>
    </row>
    <row r="29" spans="1:8">
      <c r="A29" s="2"/>
      <c r="B29" s="90"/>
      <c r="C29" s="1"/>
      <c r="D29" s="1"/>
      <c r="E29" s="1"/>
    </row>
    <row r="30" spans="1:8">
      <c r="A30" s="2"/>
      <c r="B30" s="90"/>
      <c r="C30" s="1"/>
      <c r="D30" s="1"/>
      <c r="E30" s="1"/>
    </row>
    <row r="31" spans="1:8">
      <c r="A31" s="2"/>
      <c r="B31" s="90"/>
      <c r="C31" s="1"/>
      <c r="D31" s="1"/>
      <c r="E31" s="1"/>
    </row>
    <row r="32" spans="1:8">
      <c r="A32" s="2"/>
      <c r="B32" s="90"/>
      <c r="C32" s="1"/>
      <c r="D32" s="1"/>
      <c r="E32" s="1"/>
    </row>
    <row r="33" spans="1:5">
      <c r="A33" s="2"/>
      <c r="B33" s="90"/>
      <c r="C33" s="1"/>
      <c r="D33" s="1"/>
      <c r="E33" s="1"/>
    </row>
    <row r="34" spans="1:5">
      <c r="A34" s="2"/>
      <c r="B34" s="90"/>
      <c r="C34" s="1"/>
      <c r="D34" s="1"/>
      <c r="E34" s="1"/>
    </row>
    <row r="35" spans="1:5">
      <c r="A35" s="2"/>
      <c r="B35" s="90"/>
      <c r="C35" s="1"/>
      <c r="D35" s="1"/>
      <c r="E35" s="1"/>
    </row>
    <row r="36" spans="1:5">
      <c r="A36" s="2"/>
      <c r="B36" s="90"/>
      <c r="C36" s="1"/>
      <c r="D36" s="1"/>
      <c r="E36" s="1"/>
    </row>
    <row r="37" spans="1:5">
      <c r="A37" s="2"/>
      <c r="B37" s="90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05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08E17-7DF0-4092-AE1E-442CA65585B9}">
  <dimension ref="A1:H47"/>
  <sheetViews>
    <sheetView showGridLines="0" workbookViewId="0">
      <selection activeCell="A3" sqref="A3"/>
    </sheetView>
  </sheetViews>
  <sheetFormatPr baseColWidth="10" defaultRowHeight="15"/>
  <cols>
    <col min="1" max="1" width="45.85546875" style="20" customWidth="1"/>
    <col min="2" max="16384" width="11.42578125" style="20"/>
  </cols>
  <sheetData>
    <row r="1" spans="1:5" ht="17.25" customHeight="1">
      <c r="A1" s="1"/>
      <c r="B1" s="1"/>
      <c r="C1" s="1"/>
      <c r="D1" s="1"/>
      <c r="E1" s="1"/>
    </row>
    <row r="2" spans="1:5" ht="17.25" customHeight="1">
      <c r="A2" s="1"/>
      <c r="B2" s="1"/>
      <c r="C2" s="1"/>
      <c r="D2" s="1"/>
      <c r="E2" s="1"/>
    </row>
    <row r="3" spans="1:5" ht="17.25" customHeight="1">
      <c r="A3" s="60" t="s">
        <v>168</v>
      </c>
      <c r="B3" s="84"/>
      <c r="C3" s="85"/>
      <c r="D3" s="86"/>
      <c r="E3" s="87"/>
    </row>
    <row r="4" spans="1:5" ht="17.25" customHeight="1">
      <c r="A4" s="61" t="s">
        <v>68</v>
      </c>
      <c r="B4" s="88"/>
      <c r="C4" s="88"/>
      <c r="D4" s="88"/>
      <c r="E4" s="333" t="s">
        <v>9</v>
      </c>
    </row>
    <row r="5" spans="1:5" ht="10.5" customHeight="1">
      <c r="A5" s="88"/>
      <c r="B5" s="88"/>
      <c r="C5" s="88"/>
      <c r="D5" s="88"/>
      <c r="E5" s="88"/>
    </row>
    <row r="6" spans="1:5" ht="17.25" customHeight="1">
      <c r="A6" s="51" t="s">
        <v>16</v>
      </c>
      <c r="B6" s="327" t="s">
        <v>2</v>
      </c>
      <c r="C6" s="327"/>
      <c r="D6" s="327" t="s">
        <v>3</v>
      </c>
      <c r="E6" s="327"/>
    </row>
    <row r="7" spans="1:5" ht="17.25" customHeight="1">
      <c r="A7" s="65"/>
      <c r="B7" s="66" t="s">
        <v>4</v>
      </c>
      <c r="C7" s="66" t="s">
        <v>5</v>
      </c>
      <c r="D7" s="66" t="s">
        <v>4</v>
      </c>
      <c r="E7" s="66" t="s">
        <v>5</v>
      </c>
    </row>
    <row r="8" spans="1:5" ht="17.25" customHeight="1">
      <c r="A8" s="2" t="s">
        <v>69</v>
      </c>
      <c r="B8" s="89">
        <v>9108</v>
      </c>
      <c r="C8" s="90">
        <v>42.58064516129032</v>
      </c>
      <c r="D8" s="91">
        <v>-311</v>
      </c>
      <c r="E8" s="92">
        <v>-3.3018367130268587</v>
      </c>
    </row>
    <row r="9" spans="1:5" ht="17.25" customHeight="1">
      <c r="A9" s="2" t="s">
        <v>70</v>
      </c>
      <c r="B9" s="89">
        <v>4986</v>
      </c>
      <c r="C9" s="90">
        <v>23.309957924263674</v>
      </c>
      <c r="D9" s="91">
        <v>-289</v>
      </c>
      <c r="E9" s="92">
        <v>-5.4786729857819836</v>
      </c>
    </row>
    <row r="10" spans="1:5" ht="17.25" customHeight="1">
      <c r="A10" s="2" t="s">
        <v>71</v>
      </c>
      <c r="B10" s="89">
        <v>2513</v>
      </c>
      <c r="C10" s="90">
        <v>11.748480598410472</v>
      </c>
      <c r="D10" s="91">
        <v>-139</v>
      </c>
      <c r="E10" s="92">
        <v>-5.2413273001508287</v>
      </c>
    </row>
    <row r="11" spans="1:5" ht="17.25" customHeight="1">
      <c r="A11" s="2" t="s">
        <v>72</v>
      </c>
      <c r="B11" s="89">
        <v>288</v>
      </c>
      <c r="C11" s="90">
        <v>1.3464235624123422</v>
      </c>
      <c r="D11" s="91">
        <v>-12</v>
      </c>
      <c r="E11" s="92">
        <v>-4</v>
      </c>
    </row>
    <row r="12" spans="1:5" ht="17.25" customHeight="1">
      <c r="A12" s="2" t="s">
        <v>73</v>
      </c>
      <c r="B12" s="89">
        <v>657</v>
      </c>
      <c r="C12" s="90">
        <v>3.0715287517531555</v>
      </c>
      <c r="D12" s="91">
        <v>26</v>
      </c>
      <c r="E12" s="92">
        <v>4.1204437400950837</v>
      </c>
    </row>
    <row r="13" spans="1:5" ht="17.25" customHeight="1">
      <c r="A13" s="2" t="s">
        <v>74</v>
      </c>
      <c r="B13" s="89">
        <v>1006</v>
      </c>
      <c r="C13" s="90">
        <v>4.703132304815334</v>
      </c>
      <c r="D13" s="91">
        <v>14</v>
      </c>
      <c r="E13" s="92">
        <v>1.4112903225806406</v>
      </c>
    </row>
    <row r="14" spans="1:5" ht="17.25" customHeight="1">
      <c r="A14" s="2" t="s">
        <v>75</v>
      </c>
      <c r="B14" s="89">
        <v>535</v>
      </c>
      <c r="C14" s="90">
        <v>2.5011687704534831</v>
      </c>
      <c r="D14" s="91">
        <v>-52</v>
      </c>
      <c r="E14" s="92">
        <v>-8.8586030664395281</v>
      </c>
    </row>
    <row r="15" spans="1:5" ht="17.25" customHeight="1">
      <c r="A15" s="93" t="s">
        <v>76</v>
      </c>
      <c r="B15" s="89">
        <v>1974</v>
      </c>
      <c r="C15" s="90">
        <v>9.2286115007012626</v>
      </c>
      <c r="D15" s="91">
        <v>-2</v>
      </c>
      <c r="E15" s="92">
        <v>-0.10121457489879049</v>
      </c>
    </row>
    <row r="16" spans="1:5" ht="17.25" customHeight="1">
      <c r="A16" s="94" t="s">
        <v>77</v>
      </c>
      <c r="B16" s="95">
        <v>21067</v>
      </c>
      <c r="C16" s="96">
        <v>98.48994857410004</v>
      </c>
      <c r="D16" s="97">
        <v>-765</v>
      </c>
      <c r="E16" s="98">
        <v>-3.5040307805056727</v>
      </c>
    </row>
    <row r="17" spans="1:8" ht="17.25" customHeight="1">
      <c r="A17" s="2" t="s">
        <v>78</v>
      </c>
      <c r="B17" s="89">
        <v>323</v>
      </c>
      <c r="C17" s="90">
        <v>1.5100514258999533</v>
      </c>
      <c r="D17" s="91">
        <v>-4</v>
      </c>
      <c r="E17" s="92">
        <v>-1.223241590214073</v>
      </c>
    </row>
    <row r="18" spans="1:8" ht="17.25" customHeight="1">
      <c r="A18" s="99" t="s">
        <v>97</v>
      </c>
      <c r="B18" s="100">
        <v>21390</v>
      </c>
      <c r="C18" s="101">
        <v>100</v>
      </c>
      <c r="D18" s="102">
        <v>-769</v>
      </c>
      <c r="E18" s="103">
        <v>-3.4703732117875319</v>
      </c>
    </row>
    <row r="19" spans="1:8" ht="3" customHeight="1">
      <c r="A19" s="1"/>
      <c r="B19" s="104"/>
      <c r="C19" s="105"/>
      <c r="D19" s="106"/>
      <c r="E19" s="1"/>
    </row>
    <row r="20" spans="1:8" ht="12.6" customHeight="1">
      <c r="A20" s="238" t="s">
        <v>79</v>
      </c>
      <c r="B20" s="330"/>
      <c r="C20" s="330"/>
      <c r="D20" s="330"/>
      <c r="E20" s="330"/>
    </row>
    <row r="21" spans="1:8" ht="12.6" customHeight="1">
      <c r="A21" s="238" t="s">
        <v>80</v>
      </c>
      <c r="B21" s="108"/>
      <c r="C21" s="108"/>
      <c r="D21" s="108"/>
      <c r="E21" s="108"/>
    </row>
    <row r="22" spans="1:8" ht="12.6" customHeight="1">
      <c r="A22" s="282" t="s">
        <v>158</v>
      </c>
      <c r="B22" s="330"/>
      <c r="C22" s="330"/>
      <c r="D22" s="330"/>
      <c r="E22" s="330"/>
      <c r="H22" s="239"/>
    </row>
    <row r="23" spans="1:8" ht="12.6" customHeight="1">
      <c r="A23" s="238" t="s">
        <v>130</v>
      </c>
      <c r="B23" s="8"/>
      <c r="C23" s="8"/>
      <c r="D23" s="8"/>
      <c r="E23" s="8"/>
    </row>
    <row r="24" spans="1:8" ht="12.6" customHeight="1">
      <c r="A24" s="58" t="s">
        <v>183</v>
      </c>
      <c r="B24" s="8"/>
      <c r="C24" s="8"/>
      <c r="D24" s="8"/>
      <c r="E24" s="8"/>
      <c r="H24" s="239"/>
    </row>
    <row r="25" spans="1:8" ht="12.6" customHeight="1">
      <c r="A25" s="58" t="s">
        <v>184</v>
      </c>
      <c r="B25" s="8"/>
      <c r="C25" s="8"/>
      <c r="D25" s="8"/>
      <c r="E25" s="8"/>
    </row>
    <row r="26" spans="1:8" ht="12.6" customHeight="1">
      <c r="A26" s="59" t="s">
        <v>185</v>
      </c>
      <c r="B26" s="8"/>
      <c r="C26" s="8"/>
      <c r="D26" s="8"/>
      <c r="E26" s="8"/>
    </row>
    <row r="27" spans="1:8" ht="12.6" customHeight="1">
      <c r="A27" s="238" t="s">
        <v>66</v>
      </c>
      <c r="B27" s="10"/>
      <c r="C27" s="10"/>
      <c r="D27" s="10"/>
      <c r="E27" s="10"/>
    </row>
    <row r="28" spans="1:8" ht="17.25" customHeight="1">
      <c r="A28" s="238" t="s">
        <v>172</v>
      </c>
      <c r="B28" s="1"/>
      <c r="C28" s="1"/>
      <c r="D28" s="1"/>
      <c r="E28" s="1"/>
    </row>
    <row r="29" spans="1:8">
      <c r="A29" s="2"/>
      <c r="B29" s="90"/>
      <c r="C29" s="1"/>
      <c r="D29" s="1"/>
      <c r="E29" s="1"/>
    </row>
    <row r="30" spans="1:8">
      <c r="A30" s="2"/>
      <c r="B30" s="90"/>
      <c r="C30" s="1"/>
      <c r="D30" s="1"/>
      <c r="E30" s="1"/>
    </row>
    <row r="31" spans="1:8">
      <c r="A31" s="2"/>
      <c r="B31" s="90"/>
      <c r="C31" s="1"/>
      <c r="D31" s="1"/>
      <c r="E31" s="1"/>
    </row>
    <row r="32" spans="1:8">
      <c r="A32" s="2"/>
      <c r="B32" s="90"/>
      <c r="C32" s="1"/>
      <c r="D32" s="1"/>
      <c r="E32" s="1"/>
    </row>
    <row r="33" spans="1:5">
      <c r="A33" s="2"/>
      <c r="B33" s="90"/>
      <c r="C33" s="1"/>
      <c r="D33" s="1"/>
      <c r="E33" s="1"/>
    </row>
    <row r="34" spans="1:5">
      <c r="A34" s="2"/>
      <c r="B34" s="90"/>
      <c r="C34" s="1"/>
      <c r="D34" s="1"/>
      <c r="E34" s="1"/>
    </row>
    <row r="35" spans="1:5">
      <c r="A35" s="2"/>
      <c r="B35" s="90"/>
      <c r="C35" s="1"/>
      <c r="D35" s="1"/>
      <c r="E35" s="1"/>
    </row>
    <row r="36" spans="1:5">
      <c r="A36" s="2"/>
      <c r="B36" s="90"/>
      <c r="C36" s="1"/>
      <c r="D36" s="1"/>
      <c r="E36" s="1"/>
    </row>
    <row r="37" spans="1:5">
      <c r="A37" s="2"/>
      <c r="B37" s="90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05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AADF8-B7DE-4C62-8E97-C40B3607FD28}">
  <dimension ref="A1:H47"/>
  <sheetViews>
    <sheetView showGridLines="0" workbookViewId="0">
      <selection activeCell="A3" sqref="A3"/>
    </sheetView>
  </sheetViews>
  <sheetFormatPr baseColWidth="10" defaultRowHeight="15"/>
  <cols>
    <col min="1" max="1" width="45.85546875" style="20" customWidth="1"/>
    <col min="2" max="16384" width="11.42578125" style="20"/>
  </cols>
  <sheetData>
    <row r="1" spans="1:5" ht="17.25" customHeight="1">
      <c r="A1" s="1"/>
      <c r="B1" s="1"/>
      <c r="C1" s="1"/>
      <c r="D1" s="1"/>
      <c r="E1" s="1"/>
    </row>
    <row r="2" spans="1:5" ht="17.25" customHeight="1">
      <c r="A2" s="1"/>
      <c r="B2" s="1"/>
      <c r="C2" s="1"/>
      <c r="D2" s="1"/>
      <c r="E2" s="1"/>
    </row>
    <row r="3" spans="1:5" ht="17.25" customHeight="1">
      <c r="A3" s="60" t="s">
        <v>168</v>
      </c>
      <c r="B3" s="84"/>
      <c r="C3" s="85"/>
      <c r="D3" s="86"/>
      <c r="E3" s="87"/>
    </row>
    <row r="4" spans="1:5" ht="17.25" customHeight="1">
      <c r="A4" s="61" t="s">
        <v>68</v>
      </c>
      <c r="B4" s="88"/>
      <c r="C4" s="88"/>
      <c r="D4" s="88"/>
      <c r="E4" s="333" t="s">
        <v>10</v>
      </c>
    </row>
    <row r="5" spans="1:5" ht="10.5" customHeight="1">
      <c r="A5" s="88"/>
      <c r="B5" s="88"/>
      <c r="C5" s="88"/>
      <c r="D5" s="88"/>
      <c r="E5" s="88"/>
    </row>
    <row r="6" spans="1:5" ht="17.25" customHeight="1">
      <c r="A6" s="51" t="s">
        <v>16</v>
      </c>
      <c r="B6" s="327" t="s">
        <v>2</v>
      </c>
      <c r="C6" s="327"/>
      <c r="D6" s="327" t="s">
        <v>3</v>
      </c>
      <c r="E6" s="327"/>
    </row>
    <row r="7" spans="1:5" ht="17.25" customHeight="1">
      <c r="A7" s="65"/>
      <c r="B7" s="66" t="s">
        <v>4</v>
      </c>
      <c r="C7" s="66" t="s">
        <v>5</v>
      </c>
      <c r="D7" s="66" t="s">
        <v>4</v>
      </c>
      <c r="E7" s="66" t="s">
        <v>5</v>
      </c>
    </row>
    <row r="8" spans="1:5" ht="17.25" customHeight="1">
      <c r="A8" s="2" t="s">
        <v>69</v>
      </c>
      <c r="B8" s="89">
        <v>3524</v>
      </c>
      <c r="C8" s="90">
        <v>46.706428098078199</v>
      </c>
      <c r="D8" s="91">
        <v>-178</v>
      </c>
      <c r="E8" s="92">
        <v>-4.8082117774176112</v>
      </c>
    </row>
    <row r="9" spans="1:5" ht="17.25" customHeight="1">
      <c r="A9" s="2" t="s">
        <v>70</v>
      </c>
      <c r="B9" s="89">
        <v>657</v>
      </c>
      <c r="C9" s="90">
        <v>8.7077534791252482</v>
      </c>
      <c r="D9" s="91">
        <v>-5</v>
      </c>
      <c r="E9" s="92">
        <v>-0.75528700906343715</v>
      </c>
    </row>
    <row r="10" spans="1:5" ht="17.25" customHeight="1">
      <c r="A10" s="2" t="s">
        <v>71</v>
      </c>
      <c r="B10" s="89">
        <v>1076</v>
      </c>
      <c r="C10" s="90">
        <v>14.261100066269051</v>
      </c>
      <c r="D10" s="91">
        <v>-103</v>
      </c>
      <c r="E10" s="92">
        <v>-8.7362171331636915</v>
      </c>
    </row>
    <row r="11" spans="1:5" ht="17.25" customHeight="1">
      <c r="A11" s="2" t="s">
        <v>72</v>
      </c>
      <c r="B11" s="89">
        <v>151</v>
      </c>
      <c r="C11" s="90">
        <v>2.0013253810470508</v>
      </c>
      <c r="D11" s="91">
        <v>12</v>
      </c>
      <c r="E11" s="92">
        <v>8.6330935251798593</v>
      </c>
    </row>
    <row r="12" spans="1:5" ht="17.25" customHeight="1">
      <c r="A12" s="2" t="s">
        <v>73</v>
      </c>
      <c r="B12" s="89">
        <v>243</v>
      </c>
      <c r="C12" s="90">
        <v>3.2206759443339958</v>
      </c>
      <c r="D12" s="91">
        <v>10</v>
      </c>
      <c r="E12" s="92">
        <v>4.291845493562235</v>
      </c>
    </row>
    <row r="13" spans="1:5" ht="17.25" customHeight="1">
      <c r="A13" s="2" t="s">
        <v>74</v>
      </c>
      <c r="B13" s="89">
        <v>743</v>
      </c>
      <c r="C13" s="90">
        <v>9.847581179589131</v>
      </c>
      <c r="D13" s="91">
        <v>-5</v>
      </c>
      <c r="E13" s="92">
        <v>-0.66844919786096568</v>
      </c>
    </row>
    <row r="14" spans="1:5" ht="17.25" customHeight="1">
      <c r="A14" s="2" t="s">
        <v>75</v>
      </c>
      <c r="B14" s="89">
        <v>193</v>
      </c>
      <c r="C14" s="90">
        <v>2.5579854208084822</v>
      </c>
      <c r="D14" s="91">
        <v>-54</v>
      </c>
      <c r="E14" s="92">
        <v>-21.862348178137651</v>
      </c>
    </row>
    <row r="15" spans="1:5" ht="17.25" customHeight="1">
      <c r="A15" s="93" t="s">
        <v>76</v>
      </c>
      <c r="B15" s="89">
        <v>824</v>
      </c>
      <c r="C15" s="90">
        <v>10.921139827700465</v>
      </c>
      <c r="D15" s="91">
        <v>24</v>
      </c>
      <c r="E15" s="92">
        <v>3</v>
      </c>
    </row>
    <row r="16" spans="1:5" ht="17.25" customHeight="1">
      <c r="A16" s="94" t="s">
        <v>77</v>
      </c>
      <c r="B16" s="95">
        <v>7411</v>
      </c>
      <c r="C16" s="96">
        <v>98.223989396951623</v>
      </c>
      <c r="D16" s="97">
        <v>-299</v>
      </c>
      <c r="E16" s="98">
        <v>-3.8780804150453889</v>
      </c>
    </row>
    <row r="17" spans="1:8" ht="17.25" customHeight="1">
      <c r="A17" s="2" t="s">
        <v>78</v>
      </c>
      <c r="B17" s="89">
        <v>134</v>
      </c>
      <c r="C17" s="90">
        <v>1.7760106030483764</v>
      </c>
      <c r="D17" s="91">
        <v>24</v>
      </c>
      <c r="E17" s="92">
        <v>21.818181818181813</v>
      </c>
    </row>
    <row r="18" spans="1:8" ht="17.25" customHeight="1">
      <c r="A18" s="99" t="s">
        <v>97</v>
      </c>
      <c r="B18" s="100">
        <v>7545</v>
      </c>
      <c r="C18" s="101">
        <v>100</v>
      </c>
      <c r="D18" s="102">
        <v>-275</v>
      </c>
      <c r="E18" s="103">
        <v>-3.5166240409207177</v>
      </c>
    </row>
    <row r="19" spans="1:8" ht="3" customHeight="1">
      <c r="A19" s="1"/>
      <c r="B19" s="104"/>
      <c r="C19" s="105"/>
      <c r="D19" s="106"/>
      <c r="E19" s="1"/>
    </row>
    <row r="20" spans="1:8" ht="12.6" customHeight="1">
      <c r="A20" s="238" t="s">
        <v>79</v>
      </c>
      <c r="B20" s="330"/>
      <c r="C20" s="330"/>
      <c r="D20" s="330"/>
      <c r="E20" s="330"/>
    </row>
    <row r="21" spans="1:8" ht="12.6" customHeight="1">
      <c r="A21" s="238" t="s">
        <v>80</v>
      </c>
      <c r="B21" s="108"/>
      <c r="C21" s="108"/>
      <c r="D21" s="108"/>
      <c r="E21" s="108"/>
    </row>
    <row r="22" spans="1:8" ht="12.6" customHeight="1">
      <c r="A22" s="282" t="s">
        <v>158</v>
      </c>
      <c r="B22" s="330"/>
      <c r="C22" s="330"/>
      <c r="D22" s="330"/>
      <c r="E22" s="330"/>
      <c r="H22" s="239"/>
    </row>
    <row r="23" spans="1:8" ht="12.6" customHeight="1">
      <c r="A23" s="238" t="s">
        <v>130</v>
      </c>
      <c r="B23" s="8"/>
      <c r="C23" s="8"/>
      <c r="D23" s="8"/>
      <c r="E23" s="8"/>
    </row>
    <row r="24" spans="1:8" ht="12.6" customHeight="1">
      <c r="A24" s="58" t="s">
        <v>186</v>
      </c>
      <c r="B24" s="8"/>
      <c r="C24" s="8"/>
      <c r="D24" s="8"/>
      <c r="E24" s="8"/>
      <c r="H24" s="239"/>
    </row>
    <row r="25" spans="1:8" ht="12.6" customHeight="1">
      <c r="A25" s="58" t="s">
        <v>187</v>
      </c>
      <c r="B25" s="8"/>
      <c r="C25" s="8"/>
      <c r="D25" s="8"/>
      <c r="E25" s="8"/>
    </row>
    <row r="26" spans="1:8" ht="12.6" customHeight="1">
      <c r="A26" s="59" t="s">
        <v>188</v>
      </c>
      <c r="B26" s="8"/>
      <c r="C26" s="8"/>
      <c r="D26" s="8"/>
      <c r="E26" s="8"/>
    </row>
    <row r="27" spans="1:8" ht="12.6" customHeight="1">
      <c r="A27" s="238" t="s">
        <v>66</v>
      </c>
      <c r="B27" s="10"/>
      <c r="C27" s="10"/>
      <c r="D27" s="10"/>
      <c r="E27" s="10"/>
    </row>
    <row r="28" spans="1:8" ht="17.25" customHeight="1">
      <c r="A28" s="238" t="s">
        <v>172</v>
      </c>
      <c r="B28" s="1"/>
      <c r="C28" s="1"/>
      <c r="D28" s="1"/>
      <c r="E28" s="1"/>
    </row>
    <row r="29" spans="1:8">
      <c r="A29" s="2"/>
      <c r="B29" s="90"/>
      <c r="C29" s="1"/>
      <c r="D29" s="1"/>
      <c r="E29" s="1"/>
    </row>
    <row r="30" spans="1:8">
      <c r="A30" s="2"/>
      <c r="B30" s="90"/>
      <c r="C30" s="1"/>
      <c r="D30" s="1"/>
      <c r="E30" s="1"/>
    </row>
    <row r="31" spans="1:8">
      <c r="A31" s="2"/>
      <c r="B31" s="90"/>
      <c r="C31" s="1"/>
      <c r="D31" s="1"/>
      <c r="E31" s="1"/>
    </row>
    <row r="32" spans="1:8">
      <c r="A32" s="2"/>
      <c r="B32" s="90"/>
      <c r="C32" s="1"/>
      <c r="D32" s="1"/>
      <c r="E32" s="1"/>
    </row>
    <row r="33" spans="1:5">
      <c r="A33" s="2"/>
      <c r="B33" s="90"/>
      <c r="C33" s="1"/>
      <c r="D33" s="1"/>
      <c r="E33" s="1"/>
    </row>
    <row r="34" spans="1:5">
      <c r="A34" s="2"/>
      <c r="B34" s="90"/>
      <c r="C34" s="1"/>
      <c r="D34" s="1"/>
      <c r="E34" s="1"/>
    </row>
    <row r="35" spans="1:5">
      <c r="A35" s="2"/>
      <c r="B35" s="90"/>
      <c r="C35" s="1"/>
      <c r="D35" s="1"/>
      <c r="E35" s="1"/>
    </row>
    <row r="36" spans="1:5">
      <c r="A36" s="2"/>
      <c r="B36" s="90"/>
      <c r="C36" s="1"/>
      <c r="D36" s="1"/>
      <c r="E36" s="1"/>
    </row>
    <row r="37" spans="1:5">
      <c r="A37" s="2"/>
      <c r="B37" s="90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05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5ADB0-4EF9-48E8-9007-A37A54117010}">
  <dimension ref="A1:H47"/>
  <sheetViews>
    <sheetView showGridLines="0" workbookViewId="0">
      <selection activeCell="A3" sqref="A3"/>
    </sheetView>
  </sheetViews>
  <sheetFormatPr baseColWidth="10" defaultRowHeight="15"/>
  <cols>
    <col min="1" max="1" width="45.85546875" style="20" customWidth="1"/>
    <col min="2" max="16384" width="11.42578125" style="20"/>
  </cols>
  <sheetData>
    <row r="1" spans="1:5" ht="17.25" customHeight="1">
      <c r="A1" s="1"/>
      <c r="B1" s="1"/>
      <c r="C1" s="1"/>
      <c r="D1" s="1"/>
      <c r="E1" s="1"/>
    </row>
    <row r="2" spans="1:5" ht="17.25" customHeight="1">
      <c r="A2" s="1"/>
      <c r="B2" s="1"/>
      <c r="C2" s="1"/>
      <c r="D2" s="1"/>
      <c r="E2" s="1"/>
    </row>
    <row r="3" spans="1:5" ht="17.25" customHeight="1">
      <c r="A3" s="60" t="s">
        <v>168</v>
      </c>
      <c r="B3" s="84"/>
      <c r="C3" s="85"/>
      <c r="D3" s="86"/>
      <c r="E3" s="87"/>
    </row>
    <row r="4" spans="1:5" ht="17.25" customHeight="1">
      <c r="A4" s="61" t="s">
        <v>68</v>
      </c>
      <c r="B4" s="88"/>
      <c r="C4" s="88"/>
      <c r="D4" s="88"/>
      <c r="E4" s="333" t="s">
        <v>11</v>
      </c>
    </row>
    <row r="5" spans="1:5" ht="10.5" customHeight="1">
      <c r="A5" s="88"/>
      <c r="B5" s="88"/>
      <c r="C5" s="88"/>
      <c r="D5" s="88"/>
      <c r="E5" s="88"/>
    </row>
    <row r="6" spans="1:5" ht="17.25" customHeight="1">
      <c r="A6" s="51" t="s">
        <v>16</v>
      </c>
      <c r="B6" s="327" t="s">
        <v>2</v>
      </c>
      <c r="C6" s="327"/>
      <c r="D6" s="327" t="s">
        <v>3</v>
      </c>
      <c r="E6" s="327"/>
    </row>
    <row r="7" spans="1:5" ht="17.25" customHeight="1">
      <c r="A7" s="65"/>
      <c r="B7" s="66" t="s">
        <v>4</v>
      </c>
      <c r="C7" s="66" t="s">
        <v>5</v>
      </c>
      <c r="D7" s="66" t="s">
        <v>4</v>
      </c>
      <c r="E7" s="66" t="s">
        <v>5</v>
      </c>
    </row>
    <row r="8" spans="1:5" ht="17.25" customHeight="1">
      <c r="A8" s="2" t="s">
        <v>69</v>
      </c>
      <c r="B8" s="89">
        <v>6391</v>
      </c>
      <c r="C8" s="90">
        <v>44.252873563218394</v>
      </c>
      <c r="D8" s="91">
        <v>-242</v>
      </c>
      <c r="E8" s="92">
        <v>-3.6484245439469305</v>
      </c>
    </row>
    <row r="9" spans="1:5" ht="17.25" customHeight="1">
      <c r="A9" s="2" t="s">
        <v>70</v>
      </c>
      <c r="B9" s="89">
        <v>2845</v>
      </c>
      <c r="C9" s="90">
        <v>19.699487605594793</v>
      </c>
      <c r="D9" s="91">
        <v>-79</v>
      </c>
      <c r="E9" s="92">
        <v>-2.7017783857729114</v>
      </c>
    </row>
    <row r="10" spans="1:5" ht="17.25" customHeight="1">
      <c r="A10" s="2" t="s">
        <v>71</v>
      </c>
      <c r="B10" s="89">
        <v>1628</v>
      </c>
      <c r="C10" s="90">
        <v>11.27267691455477</v>
      </c>
      <c r="D10" s="91">
        <v>-122</v>
      </c>
      <c r="E10" s="92">
        <v>-6.9714285714285751</v>
      </c>
    </row>
    <row r="11" spans="1:5" ht="17.25" customHeight="1">
      <c r="A11" s="2" t="s">
        <v>72</v>
      </c>
      <c r="B11" s="89">
        <v>144</v>
      </c>
      <c r="C11" s="90">
        <v>0.99709181553801407</v>
      </c>
      <c r="D11" s="91">
        <v>7</v>
      </c>
      <c r="E11" s="92">
        <v>5.1094890510948971</v>
      </c>
    </row>
    <row r="12" spans="1:5" ht="17.25" customHeight="1">
      <c r="A12" s="2" t="s">
        <v>73</v>
      </c>
      <c r="B12" s="89">
        <v>158</v>
      </c>
      <c r="C12" s="90">
        <v>1.0940312976042099</v>
      </c>
      <c r="D12" s="91">
        <v>-24</v>
      </c>
      <c r="E12" s="92">
        <v>-13.186813186813183</v>
      </c>
    </row>
    <row r="13" spans="1:5" ht="17.25" customHeight="1">
      <c r="A13" s="2" t="s">
        <v>74</v>
      </c>
      <c r="B13" s="89">
        <v>893</v>
      </c>
      <c r="C13" s="90">
        <v>6.1833541060794905</v>
      </c>
      <c r="D13" s="91">
        <v>-11</v>
      </c>
      <c r="E13" s="92">
        <v>-1.2168141592920421</v>
      </c>
    </row>
    <row r="14" spans="1:5" ht="17.25" customHeight="1">
      <c r="A14" s="2" t="s">
        <v>75</v>
      </c>
      <c r="B14" s="89">
        <v>333</v>
      </c>
      <c r="C14" s="90">
        <v>2.3057748234316575</v>
      </c>
      <c r="D14" s="91">
        <v>-66</v>
      </c>
      <c r="E14" s="92">
        <v>-16.541353383458642</v>
      </c>
    </row>
    <row r="15" spans="1:5" ht="17.25" customHeight="1">
      <c r="A15" s="93" t="s">
        <v>76</v>
      </c>
      <c r="B15" s="89">
        <v>1434</v>
      </c>
      <c r="C15" s="90">
        <v>9.9293726630660579</v>
      </c>
      <c r="D15" s="91">
        <v>57</v>
      </c>
      <c r="E15" s="92">
        <v>4.1394335511982518</v>
      </c>
    </row>
    <row r="16" spans="1:5" ht="17.25" customHeight="1">
      <c r="A16" s="94" t="s">
        <v>77</v>
      </c>
      <c r="B16" s="95">
        <v>13826</v>
      </c>
      <c r="C16" s="96">
        <v>95.73466278908738</v>
      </c>
      <c r="D16" s="97">
        <v>-480</v>
      </c>
      <c r="E16" s="98">
        <v>-3.3552355654969972</v>
      </c>
    </row>
    <row r="17" spans="1:8" ht="17.25" customHeight="1">
      <c r="A17" s="2" t="s">
        <v>78</v>
      </c>
      <c r="B17" s="89">
        <v>616</v>
      </c>
      <c r="C17" s="90">
        <v>4.265337210912616</v>
      </c>
      <c r="D17" s="91">
        <v>-6</v>
      </c>
      <c r="E17" s="92">
        <v>-0.96463022508038421</v>
      </c>
    </row>
    <row r="18" spans="1:8" ht="17.25" customHeight="1">
      <c r="A18" s="99" t="s">
        <v>97</v>
      </c>
      <c r="B18" s="100">
        <v>14442</v>
      </c>
      <c r="C18" s="101">
        <v>100</v>
      </c>
      <c r="D18" s="102">
        <v>-486</v>
      </c>
      <c r="E18" s="103">
        <v>-3.2556270096463038</v>
      </c>
    </row>
    <row r="19" spans="1:8" ht="3" customHeight="1">
      <c r="A19" s="1"/>
      <c r="B19" s="104"/>
      <c r="C19" s="105"/>
      <c r="D19" s="106"/>
      <c r="E19" s="1"/>
    </row>
    <row r="20" spans="1:8" ht="12.6" customHeight="1">
      <c r="A20" s="238" t="s">
        <v>79</v>
      </c>
      <c r="B20" s="330"/>
      <c r="C20" s="330"/>
      <c r="D20" s="330"/>
      <c r="E20" s="330"/>
    </row>
    <row r="21" spans="1:8" ht="12.6" customHeight="1">
      <c r="A21" s="238" t="s">
        <v>80</v>
      </c>
      <c r="B21" s="108"/>
      <c r="C21" s="108"/>
      <c r="D21" s="108"/>
      <c r="E21" s="108"/>
    </row>
    <row r="22" spans="1:8" ht="12.6" customHeight="1">
      <c r="A22" s="282" t="s">
        <v>158</v>
      </c>
      <c r="B22" s="330"/>
      <c r="C22" s="330"/>
      <c r="D22" s="330"/>
      <c r="E22" s="330"/>
      <c r="H22" s="239"/>
    </row>
    <row r="23" spans="1:8" ht="12.6" customHeight="1">
      <c r="A23" s="238" t="s">
        <v>130</v>
      </c>
      <c r="B23" s="8"/>
      <c r="C23" s="8"/>
      <c r="D23" s="8"/>
      <c r="E23" s="8"/>
    </row>
    <row r="24" spans="1:8" ht="12.6" customHeight="1">
      <c r="A24" s="58" t="s">
        <v>189</v>
      </c>
      <c r="B24" s="8"/>
      <c r="C24" s="8"/>
      <c r="D24" s="8"/>
      <c r="E24" s="8"/>
      <c r="H24" s="239"/>
    </row>
    <row r="25" spans="1:8" ht="12.6" customHeight="1">
      <c r="A25" s="58" t="s">
        <v>190</v>
      </c>
      <c r="B25" s="8"/>
      <c r="C25" s="8"/>
      <c r="D25" s="8"/>
      <c r="E25" s="8"/>
    </row>
    <row r="26" spans="1:8" ht="12.6" customHeight="1">
      <c r="A26" s="59" t="s">
        <v>191</v>
      </c>
      <c r="B26" s="8"/>
      <c r="C26" s="8"/>
      <c r="D26" s="8"/>
      <c r="E26" s="8"/>
    </row>
    <row r="27" spans="1:8" ht="12.6" customHeight="1">
      <c r="A27" s="238" t="s">
        <v>66</v>
      </c>
      <c r="B27" s="10"/>
      <c r="C27" s="10"/>
      <c r="D27" s="10"/>
      <c r="E27" s="10"/>
    </row>
    <row r="28" spans="1:8" ht="17.25" customHeight="1">
      <c r="A28" s="238" t="s">
        <v>172</v>
      </c>
      <c r="B28" s="1"/>
      <c r="C28" s="1"/>
      <c r="D28" s="1"/>
      <c r="E28" s="1"/>
    </row>
    <row r="29" spans="1:8">
      <c r="A29" s="2"/>
      <c r="B29" s="90"/>
      <c r="C29" s="1"/>
      <c r="D29" s="1"/>
      <c r="E29" s="1"/>
    </row>
    <row r="30" spans="1:8">
      <c r="A30" s="2"/>
      <c r="B30" s="90"/>
      <c r="C30" s="1"/>
      <c r="D30" s="1"/>
      <c r="E30" s="1"/>
    </row>
    <row r="31" spans="1:8">
      <c r="A31" s="2"/>
      <c r="B31" s="90"/>
      <c r="C31" s="1"/>
      <c r="D31" s="1"/>
      <c r="E31" s="1"/>
    </row>
    <row r="32" spans="1:8">
      <c r="A32" s="2"/>
      <c r="B32" s="90"/>
      <c r="C32" s="1"/>
      <c r="D32" s="1"/>
      <c r="E32" s="1"/>
    </row>
    <row r="33" spans="1:5">
      <c r="A33" s="2"/>
      <c r="B33" s="90"/>
      <c r="C33" s="1"/>
      <c r="D33" s="1"/>
      <c r="E33" s="1"/>
    </row>
    <row r="34" spans="1:5">
      <c r="A34" s="2"/>
      <c r="B34" s="90"/>
      <c r="C34" s="1"/>
      <c r="D34" s="1"/>
      <c r="E34" s="1"/>
    </row>
    <row r="35" spans="1:5">
      <c r="A35" s="2"/>
      <c r="B35" s="90"/>
      <c r="C35" s="1"/>
      <c r="D35" s="1"/>
      <c r="E35" s="1"/>
    </row>
    <row r="36" spans="1:5">
      <c r="A36" s="2"/>
      <c r="B36" s="90"/>
      <c r="C36" s="1"/>
      <c r="D36" s="1"/>
      <c r="E36" s="1"/>
    </row>
    <row r="37" spans="1:5">
      <c r="A37" s="2"/>
      <c r="B37" s="90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05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49FA8-1F6C-48D5-936F-A27DEB38237A}">
  <dimension ref="A1:H47"/>
  <sheetViews>
    <sheetView showGridLines="0" workbookViewId="0">
      <selection activeCell="A3" sqref="A3"/>
    </sheetView>
  </sheetViews>
  <sheetFormatPr baseColWidth="10" defaultRowHeight="15"/>
  <cols>
    <col min="1" max="1" width="45.85546875" style="20" customWidth="1"/>
    <col min="2" max="16384" width="11.42578125" style="20"/>
  </cols>
  <sheetData>
    <row r="1" spans="1:5" ht="17.25" customHeight="1">
      <c r="A1" s="1"/>
      <c r="B1" s="1"/>
      <c r="C1" s="1"/>
      <c r="D1" s="1"/>
      <c r="E1" s="1"/>
    </row>
    <row r="2" spans="1:5" ht="17.25" customHeight="1">
      <c r="A2" s="1"/>
      <c r="B2" s="1"/>
      <c r="C2" s="1"/>
      <c r="D2" s="1"/>
      <c r="E2" s="1"/>
    </row>
    <row r="3" spans="1:5" ht="17.25" customHeight="1">
      <c r="A3" s="60" t="s">
        <v>168</v>
      </c>
      <c r="B3" s="84"/>
      <c r="C3" s="85"/>
      <c r="D3" s="86"/>
      <c r="E3" s="87"/>
    </row>
    <row r="4" spans="1:5" ht="17.25" customHeight="1">
      <c r="A4" s="61" t="s">
        <v>68</v>
      </c>
      <c r="B4" s="88"/>
      <c r="C4" s="88"/>
      <c r="D4" s="88"/>
      <c r="E4" s="333" t="s">
        <v>12</v>
      </c>
    </row>
    <row r="5" spans="1:5" ht="10.5" customHeight="1">
      <c r="A5" s="88"/>
      <c r="B5" s="88"/>
      <c r="C5" s="88"/>
      <c r="D5" s="88"/>
      <c r="E5" s="88"/>
    </row>
    <row r="6" spans="1:5" ht="17.25" customHeight="1">
      <c r="A6" s="51" t="s">
        <v>16</v>
      </c>
      <c r="B6" s="327" t="s">
        <v>2</v>
      </c>
      <c r="C6" s="327"/>
      <c r="D6" s="327" t="s">
        <v>3</v>
      </c>
      <c r="E6" s="327"/>
    </row>
    <row r="7" spans="1:5" ht="17.25" customHeight="1">
      <c r="A7" s="65"/>
      <c r="B7" s="66" t="s">
        <v>4</v>
      </c>
      <c r="C7" s="66" t="s">
        <v>5</v>
      </c>
      <c r="D7" s="66" t="s">
        <v>4</v>
      </c>
      <c r="E7" s="66" t="s">
        <v>5</v>
      </c>
    </row>
    <row r="8" spans="1:5" ht="17.25" customHeight="1">
      <c r="A8" s="2" t="s">
        <v>69</v>
      </c>
      <c r="B8" s="89">
        <v>4898</v>
      </c>
      <c r="C8" s="90">
        <v>50.494845360824741</v>
      </c>
      <c r="D8" s="91">
        <v>-218</v>
      </c>
      <c r="E8" s="92">
        <v>-4.2611415168100137</v>
      </c>
    </row>
    <row r="9" spans="1:5" ht="17.25" customHeight="1">
      <c r="A9" s="2" t="s">
        <v>70</v>
      </c>
      <c r="B9" s="89">
        <v>1226</v>
      </c>
      <c r="C9" s="90">
        <v>12.639175257731958</v>
      </c>
      <c r="D9" s="91">
        <v>-74</v>
      </c>
      <c r="E9" s="92">
        <v>-5.6923076923076934</v>
      </c>
    </row>
    <row r="10" spans="1:5" ht="17.25" customHeight="1">
      <c r="A10" s="2" t="s">
        <v>71</v>
      </c>
      <c r="B10" s="89">
        <v>1104</v>
      </c>
      <c r="C10" s="90">
        <v>11.381443298969073</v>
      </c>
      <c r="D10" s="91">
        <v>-125</v>
      </c>
      <c r="E10" s="92">
        <v>-10.170870626525627</v>
      </c>
    </row>
    <row r="11" spans="1:5" ht="17.25" customHeight="1">
      <c r="A11" s="2" t="s">
        <v>72</v>
      </c>
      <c r="B11" s="89">
        <v>127</v>
      </c>
      <c r="C11" s="90">
        <v>1.3092783505154639</v>
      </c>
      <c r="D11" s="91">
        <v>1</v>
      </c>
      <c r="E11" s="92">
        <v>0.79365079365079794</v>
      </c>
    </row>
    <row r="12" spans="1:5" ht="17.25" customHeight="1">
      <c r="A12" s="2" t="s">
        <v>73</v>
      </c>
      <c r="B12" s="89">
        <v>283</v>
      </c>
      <c r="C12" s="90">
        <v>2.9175257731958761</v>
      </c>
      <c r="D12" s="91">
        <v>-13</v>
      </c>
      <c r="E12" s="92">
        <v>-4.3918918918918877</v>
      </c>
    </row>
    <row r="13" spans="1:5" ht="17.25" customHeight="1">
      <c r="A13" s="2" t="s">
        <v>74</v>
      </c>
      <c r="B13" s="89">
        <v>939</v>
      </c>
      <c r="C13" s="90">
        <v>9.68041237113402</v>
      </c>
      <c r="D13" s="91">
        <v>7</v>
      </c>
      <c r="E13" s="92">
        <v>0.75107296137339574</v>
      </c>
    </row>
    <row r="14" spans="1:5" ht="17.25" customHeight="1">
      <c r="A14" s="2" t="s">
        <v>75</v>
      </c>
      <c r="B14" s="89">
        <v>176</v>
      </c>
      <c r="C14" s="90">
        <v>1.8144329896907216</v>
      </c>
      <c r="D14" s="91">
        <v>-30</v>
      </c>
      <c r="E14" s="92">
        <v>-14.5631067961165</v>
      </c>
    </row>
    <row r="15" spans="1:5" ht="17.25" customHeight="1">
      <c r="A15" s="93" t="s">
        <v>76</v>
      </c>
      <c r="B15" s="89">
        <v>871</v>
      </c>
      <c r="C15" s="90">
        <v>8.9793814432989691</v>
      </c>
      <c r="D15" s="91">
        <v>20</v>
      </c>
      <c r="E15" s="92">
        <v>2.3501762632197369</v>
      </c>
    </row>
    <row r="16" spans="1:5" ht="17.25" customHeight="1">
      <c r="A16" s="94" t="s">
        <v>77</v>
      </c>
      <c r="B16" s="95">
        <v>9624</v>
      </c>
      <c r="C16" s="96">
        <v>99.216494845360813</v>
      </c>
      <c r="D16" s="97">
        <v>-432</v>
      </c>
      <c r="E16" s="98">
        <v>-4.2959427207637191</v>
      </c>
    </row>
    <row r="17" spans="1:8" ht="17.25" customHeight="1">
      <c r="A17" s="2" t="s">
        <v>78</v>
      </c>
      <c r="B17" s="89">
        <v>76</v>
      </c>
      <c r="C17" s="90">
        <v>0.78350515463917525</v>
      </c>
      <c r="D17" s="91">
        <v>7</v>
      </c>
      <c r="E17" s="92">
        <v>10.14492753623189</v>
      </c>
    </row>
    <row r="18" spans="1:8" ht="17.25" customHeight="1">
      <c r="A18" s="99" t="s">
        <v>97</v>
      </c>
      <c r="B18" s="100">
        <v>9700</v>
      </c>
      <c r="C18" s="101">
        <v>100</v>
      </c>
      <c r="D18" s="102">
        <v>-425</v>
      </c>
      <c r="E18" s="103">
        <v>-4.1975308641975317</v>
      </c>
    </row>
    <row r="19" spans="1:8" ht="3" customHeight="1">
      <c r="A19" s="1"/>
      <c r="B19" s="104"/>
      <c r="C19" s="105"/>
      <c r="D19" s="106"/>
      <c r="E19" s="1"/>
    </row>
    <row r="20" spans="1:8" ht="12.6" customHeight="1">
      <c r="A20" s="238" t="s">
        <v>79</v>
      </c>
      <c r="B20" s="330"/>
      <c r="C20" s="330"/>
      <c r="D20" s="330"/>
      <c r="E20" s="330"/>
    </row>
    <row r="21" spans="1:8" ht="12.6" customHeight="1">
      <c r="A21" s="238" t="s">
        <v>80</v>
      </c>
      <c r="B21" s="108"/>
      <c r="C21" s="108"/>
      <c r="D21" s="108"/>
      <c r="E21" s="108"/>
    </row>
    <row r="22" spans="1:8" ht="12.6" customHeight="1">
      <c r="A22" s="282" t="s">
        <v>158</v>
      </c>
      <c r="B22" s="330"/>
      <c r="C22" s="330"/>
      <c r="D22" s="330"/>
      <c r="E22" s="330"/>
      <c r="H22" s="239"/>
    </row>
    <row r="23" spans="1:8" ht="12.6" customHeight="1">
      <c r="A23" s="238" t="s">
        <v>130</v>
      </c>
      <c r="B23" s="8"/>
      <c r="C23" s="8"/>
      <c r="D23" s="8"/>
      <c r="E23" s="8"/>
    </row>
    <row r="24" spans="1:8" ht="12.6" customHeight="1">
      <c r="A24" s="58" t="s">
        <v>192</v>
      </c>
      <c r="B24" s="8"/>
      <c r="C24" s="8"/>
      <c r="D24" s="8"/>
      <c r="E24" s="8"/>
      <c r="H24" s="239"/>
    </row>
    <row r="25" spans="1:8" ht="12.6" customHeight="1">
      <c r="A25" s="58" t="s">
        <v>193</v>
      </c>
      <c r="B25" s="8"/>
      <c r="C25" s="8"/>
      <c r="D25" s="8"/>
      <c r="E25" s="8"/>
    </row>
    <row r="26" spans="1:8" ht="12.6" customHeight="1">
      <c r="A26" s="59" t="s">
        <v>194</v>
      </c>
      <c r="B26" s="8"/>
      <c r="C26" s="8"/>
      <c r="D26" s="8"/>
      <c r="E26" s="8"/>
    </row>
    <row r="27" spans="1:8" ht="12.6" customHeight="1">
      <c r="A27" s="238" t="s">
        <v>66</v>
      </c>
      <c r="B27" s="10"/>
      <c r="C27" s="10"/>
      <c r="D27" s="10"/>
      <c r="E27" s="10"/>
    </row>
    <row r="28" spans="1:8" ht="17.25" customHeight="1">
      <c r="A28" s="238" t="s">
        <v>172</v>
      </c>
      <c r="B28" s="1"/>
      <c r="C28" s="1"/>
      <c r="D28" s="1"/>
      <c r="E28" s="1"/>
    </row>
    <row r="29" spans="1:8">
      <c r="A29" s="2"/>
      <c r="B29" s="90"/>
      <c r="C29" s="1"/>
      <c r="D29" s="1"/>
      <c r="E29" s="1"/>
    </row>
    <row r="30" spans="1:8">
      <c r="A30" s="2"/>
      <c r="B30" s="90"/>
      <c r="C30" s="1"/>
      <c r="D30" s="1"/>
      <c r="E30" s="1"/>
    </row>
    <row r="31" spans="1:8">
      <c r="A31" s="2"/>
      <c r="B31" s="90"/>
      <c r="C31" s="1"/>
      <c r="D31" s="1"/>
      <c r="E31" s="1"/>
    </row>
    <row r="32" spans="1:8">
      <c r="A32" s="2"/>
      <c r="B32" s="90"/>
      <c r="C32" s="1"/>
      <c r="D32" s="1"/>
      <c r="E32" s="1"/>
    </row>
    <row r="33" spans="1:5">
      <c r="A33" s="2"/>
      <c r="B33" s="90"/>
      <c r="C33" s="1"/>
      <c r="D33" s="1"/>
      <c r="E33" s="1"/>
    </row>
    <row r="34" spans="1:5">
      <c r="A34" s="2"/>
      <c r="B34" s="90"/>
      <c r="C34" s="1"/>
      <c r="D34" s="1"/>
      <c r="E34" s="1"/>
    </row>
    <row r="35" spans="1:5">
      <c r="A35" s="2"/>
      <c r="B35" s="90"/>
      <c r="C35" s="1"/>
      <c r="D35" s="1"/>
      <c r="E35" s="1"/>
    </row>
    <row r="36" spans="1:5">
      <c r="A36" s="2"/>
      <c r="B36" s="90"/>
      <c r="C36" s="1"/>
      <c r="D36" s="1"/>
      <c r="E36" s="1"/>
    </row>
    <row r="37" spans="1:5">
      <c r="A37" s="2"/>
      <c r="B37" s="90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05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</sheetData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FBE30-E622-4A3A-B5F0-968CA88A40DD}">
  <dimension ref="A1:H47"/>
  <sheetViews>
    <sheetView showGridLines="0" workbookViewId="0">
      <selection activeCell="A3" sqref="A3"/>
    </sheetView>
  </sheetViews>
  <sheetFormatPr baseColWidth="10" defaultRowHeight="15"/>
  <cols>
    <col min="1" max="1" width="45.85546875" style="20" customWidth="1"/>
    <col min="2" max="16384" width="11.42578125" style="20"/>
  </cols>
  <sheetData>
    <row r="1" spans="1:5" ht="17.25" customHeight="1">
      <c r="A1" s="1"/>
      <c r="B1" s="1"/>
      <c r="C1" s="1"/>
      <c r="D1" s="1"/>
      <c r="E1" s="1"/>
    </row>
    <row r="2" spans="1:5" ht="17.25" customHeight="1">
      <c r="A2" s="1"/>
      <c r="B2" s="1"/>
      <c r="C2" s="1"/>
      <c r="D2" s="1"/>
      <c r="E2" s="1"/>
    </row>
    <row r="3" spans="1:5" ht="17.25" customHeight="1">
      <c r="A3" s="60" t="s">
        <v>168</v>
      </c>
      <c r="B3" s="84"/>
      <c r="C3" s="85"/>
      <c r="D3" s="86"/>
      <c r="E3" s="87"/>
    </row>
    <row r="4" spans="1:5" ht="17.25" customHeight="1">
      <c r="A4" s="61" t="s">
        <v>68</v>
      </c>
      <c r="B4" s="88"/>
      <c r="C4" s="88"/>
      <c r="D4" s="88"/>
      <c r="E4" s="333" t="s">
        <v>13</v>
      </c>
    </row>
    <row r="5" spans="1:5" ht="10.5" customHeight="1">
      <c r="A5" s="88"/>
      <c r="B5" s="88"/>
      <c r="C5" s="88"/>
      <c r="D5" s="88"/>
      <c r="E5" s="88"/>
    </row>
    <row r="6" spans="1:5" ht="17.25" customHeight="1">
      <c r="A6" s="51" t="s">
        <v>16</v>
      </c>
      <c r="B6" s="327" t="s">
        <v>2</v>
      </c>
      <c r="C6" s="327"/>
      <c r="D6" s="327" t="s">
        <v>3</v>
      </c>
      <c r="E6" s="327"/>
    </row>
    <row r="7" spans="1:5" ht="17.25" customHeight="1">
      <c r="A7" s="65"/>
      <c r="B7" s="66" t="s">
        <v>4</v>
      </c>
      <c r="C7" s="66" t="s">
        <v>5</v>
      </c>
      <c r="D7" s="66" t="s">
        <v>4</v>
      </c>
      <c r="E7" s="66" t="s">
        <v>5</v>
      </c>
    </row>
    <row r="8" spans="1:5" ht="17.25" customHeight="1">
      <c r="A8" s="2" t="s">
        <v>69</v>
      </c>
      <c r="B8" s="89">
        <v>2791</v>
      </c>
      <c r="C8" s="90">
        <v>43.966603654694389</v>
      </c>
      <c r="D8" s="91">
        <v>-49</v>
      </c>
      <c r="E8" s="92">
        <v>-1.7253521126760631</v>
      </c>
    </row>
    <row r="9" spans="1:5" ht="17.25" customHeight="1">
      <c r="A9" s="2" t="s">
        <v>70</v>
      </c>
      <c r="B9" s="89">
        <v>1472</v>
      </c>
      <c r="C9" s="90">
        <v>23.188405797101449</v>
      </c>
      <c r="D9" s="91">
        <v>-39</v>
      </c>
      <c r="E9" s="92">
        <v>-2.5810721376571877</v>
      </c>
    </row>
    <row r="10" spans="1:5" ht="17.25" customHeight="1">
      <c r="A10" s="2" t="s">
        <v>71</v>
      </c>
      <c r="B10" s="89">
        <v>654</v>
      </c>
      <c r="C10" s="90">
        <v>10.302457466918714</v>
      </c>
      <c r="D10" s="91">
        <v>-85</v>
      </c>
      <c r="E10" s="92">
        <v>-11.502029769959407</v>
      </c>
    </row>
    <row r="11" spans="1:5" ht="17.25" customHeight="1">
      <c r="A11" s="2" t="s">
        <v>72</v>
      </c>
      <c r="B11" s="89">
        <v>84</v>
      </c>
      <c r="C11" s="90">
        <v>1.3232514177693762</v>
      </c>
      <c r="D11" s="91">
        <v>-5</v>
      </c>
      <c r="E11" s="92">
        <v>-5.6179775280898809</v>
      </c>
    </row>
    <row r="12" spans="1:5" ht="17.25" customHeight="1">
      <c r="A12" s="2" t="s">
        <v>73</v>
      </c>
      <c r="B12" s="89">
        <v>190</v>
      </c>
      <c r="C12" s="90">
        <v>2.9930686830497795</v>
      </c>
      <c r="D12" s="91">
        <v>-18</v>
      </c>
      <c r="E12" s="92">
        <v>-8.6538461538461604</v>
      </c>
    </row>
    <row r="13" spans="1:5" ht="17.25" customHeight="1">
      <c r="A13" s="2" t="s">
        <v>74</v>
      </c>
      <c r="B13" s="89">
        <v>494</v>
      </c>
      <c r="C13" s="90">
        <v>7.7819785759294264</v>
      </c>
      <c r="D13" s="91">
        <v>-2</v>
      </c>
      <c r="E13" s="92">
        <v>-0.40322580645161565</v>
      </c>
    </row>
    <row r="14" spans="1:5" ht="17.25" customHeight="1">
      <c r="A14" s="2" t="s">
        <v>75</v>
      </c>
      <c r="B14" s="89">
        <v>121</v>
      </c>
      <c r="C14" s="90">
        <v>1.9061121613106491</v>
      </c>
      <c r="D14" s="91">
        <v>-1</v>
      </c>
      <c r="E14" s="92">
        <v>-0.81967213114754145</v>
      </c>
    </row>
    <row r="15" spans="1:5" ht="17.25" customHeight="1">
      <c r="A15" s="93" t="s">
        <v>76</v>
      </c>
      <c r="B15" s="89">
        <v>343</v>
      </c>
      <c r="C15" s="90">
        <v>5.4032766225582858</v>
      </c>
      <c r="D15" s="91">
        <v>2</v>
      </c>
      <c r="E15" s="92">
        <v>0.58651026392962535</v>
      </c>
    </row>
    <row r="16" spans="1:5" ht="17.25" customHeight="1">
      <c r="A16" s="94" t="s">
        <v>77</v>
      </c>
      <c r="B16" s="95">
        <v>6149</v>
      </c>
      <c r="C16" s="96">
        <v>96.865154379332054</v>
      </c>
      <c r="D16" s="97">
        <v>-197</v>
      </c>
      <c r="E16" s="98">
        <v>-3.1043176804286219</v>
      </c>
    </row>
    <row r="17" spans="1:8" ht="17.25" customHeight="1">
      <c r="A17" s="2" t="s">
        <v>78</v>
      </c>
      <c r="B17" s="89">
        <v>199</v>
      </c>
      <c r="C17" s="90">
        <v>3.1348456206679267</v>
      </c>
      <c r="D17" s="91">
        <v>-8</v>
      </c>
      <c r="E17" s="92">
        <v>-3.8647342995169112</v>
      </c>
    </row>
    <row r="18" spans="1:8" ht="17.25" customHeight="1">
      <c r="A18" s="99" t="s">
        <v>97</v>
      </c>
      <c r="B18" s="100">
        <v>6348</v>
      </c>
      <c r="C18" s="101">
        <v>100</v>
      </c>
      <c r="D18" s="102">
        <v>-205</v>
      </c>
      <c r="E18" s="103">
        <v>-3.1283381657256228</v>
      </c>
    </row>
    <row r="19" spans="1:8" ht="3" customHeight="1">
      <c r="A19" s="1"/>
      <c r="B19" s="104"/>
      <c r="C19" s="105"/>
      <c r="D19" s="106"/>
      <c r="E19" s="1"/>
    </row>
    <row r="20" spans="1:8" ht="12.6" customHeight="1">
      <c r="A20" s="238" t="s">
        <v>79</v>
      </c>
      <c r="B20" s="330"/>
      <c r="C20" s="330"/>
      <c r="D20" s="330"/>
      <c r="E20" s="330"/>
    </row>
    <row r="21" spans="1:8" ht="12.6" customHeight="1">
      <c r="A21" s="238" t="s">
        <v>80</v>
      </c>
      <c r="B21" s="108"/>
      <c r="C21" s="108"/>
      <c r="D21" s="108"/>
      <c r="E21" s="108"/>
    </row>
    <row r="22" spans="1:8" ht="12.6" customHeight="1">
      <c r="A22" s="282" t="s">
        <v>158</v>
      </c>
      <c r="B22" s="330"/>
      <c r="C22" s="330"/>
      <c r="D22" s="330"/>
      <c r="E22" s="330"/>
      <c r="H22" s="239"/>
    </row>
    <row r="23" spans="1:8" ht="12.6" customHeight="1">
      <c r="A23" s="238" t="s">
        <v>130</v>
      </c>
      <c r="B23" s="8"/>
      <c r="C23" s="8"/>
      <c r="D23" s="8"/>
      <c r="E23" s="8"/>
    </row>
    <row r="24" spans="1:8" ht="12.6" customHeight="1">
      <c r="A24" s="58" t="s">
        <v>195</v>
      </c>
      <c r="B24" s="8"/>
      <c r="C24" s="8"/>
      <c r="D24" s="8"/>
      <c r="E24" s="8"/>
      <c r="H24" s="239"/>
    </row>
    <row r="25" spans="1:8" ht="12.6" customHeight="1">
      <c r="A25" s="58" t="s">
        <v>196</v>
      </c>
      <c r="B25" s="8"/>
      <c r="C25" s="8"/>
      <c r="D25" s="8"/>
      <c r="E25" s="8"/>
    </row>
    <row r="26" spans="1:8" ht="12.6" customHeight="1">
      <c r="A26" s="59" t="s">
        <v>197</v>
      </c>
      <c r="B26" s="8"/>
      <c r="C26" s="8"/>
      <c r="D26" s="8"/>
      <c r="E26" s="8"/>
    </row>
    <row r="27" spans="1:8" ht="12.6" customHeight="1">
      <c r="A27" s="238" t="s">
        <v>66</v>
      </c>
      <c r="B27" s="10"/>
      <c r="C27" s="10"/>
      <c r="D27" s="10"/>
      <c r="E27" s="10"/>
    </row>
    <row r="28" spans="1:8" ht="17.25" customHeight="1">
      <c r="A28" s="238" t="s">
        <v>172</v>
      </c>
      <c r="B28" s="1"/>
      <c r="C28" s="1"/>
      <c r="D28" s="1"/>
      <c r="E28" s="1"/>
    </row>
    <row r="29" spans="1:8">
      <c r="A29" s="2"/>
      <c r="B29" s="90"/>
      <c r="C29" s="1"/>
      <c r="D29" s="1"/>
      <c r="E29" s="1"/>
    </row>
    <row r="30" spans="1:8">
      <c r="A30" s="2"/>
      <c r="B30" s="90"/>
      <c r="C30" s="1"/>
      <c r="D30" s="1"/>
      <c r="E30" s="1"/>
    </row>
    <row r="31" spans="1:8">
      <c r="A31" s="2"/>
      <c r="B31" s="90"/>
      <c r="C31" s="1"/>
      <c r="D31" s="1"/>
      <c r="E31" s="1"/>
    </row>
    <row r="32" spans="1:8">
      <c r="A32" s="2"/>
      <c r="B32" s="90"/>
      <c r="C32" s="1"/>
      <c r="D32" s="1"/>
      <c r="E32" s="1"/>
    </row>
    <row r="33" spans="1:5">
      <c r="A33" s="2"/>
      <c r="B33" s="90"/>
      <c r="C33" s="1"/>
      <c r="D33" s="1"/>
      <c r="E33" s="1"/>
    </row>
    <row r="34" spans="1:5">
      <c r="A34" s="2"/>
      <c r="B34" s="90"/>
      <c r="C34" s="1"/>
      <c r="D34" s="1"/>
      <c r="E34" s="1"/>
    </row>
    <row r="35" spans="1:5">
      <c r="A35" s="2"/>
      <c r="B35" s="90"/>
      <c r="C35" s="1"/>
      <c r="D35" s="1"/>
      <c r="E35" s="1"/>
    </row>
    <row r="36" spans="1:5">
      <c r="A36" s="2"/>
      <c r="B36" s="90"/>
      <c r="C36" s="1"/>
      <c r="D36" s="1"/>
      <c r="E36" s="1"/>
    </row>
    <row r="37" spans="1:5">
      <c r="A37" s="2"/>
      <c r="B37" s="90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05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C8310-B3EF-4DC2-8907-85B2A12E38AD}">
  <dimension ref="A1:H47"/>
  <sheetViews>
    <sheetView showGridLines="0" workbookViewId="0">
      <selection activeCell="A3" sqref="A3"/>
    </sheetView>
  </sheetViews>
  <sheetFormatPr baseColWidth="10" defaultRowHeight="15"/>
  <cols>
    <col min="1" max="1" width="45.85546875" style="20" customWidth="1"/>
    <col min="2" max="16384" width="11.42578125" style="20"/>
  </cols>
  <sheetData>
    <row r="1" spans="1:5" ht="17.25" customHeight="1">
      <c r="A1" s="1"/>
      <c r="B1" s="1"/>
      <c r="C1" s="1"/>
      <c r="D1" s="1"/>
      <c r="E1" s="1"/>
    </row>
    <row r="2" spans="1:5" ht="17.25" customHeight="1">
      <c r="A2" s="1"/>
      <c r="B2" s="1"/>
      <c r="C2" s="1"/>
      <c r="D2" s="1"/>
      <c r="E2" s="1"/>
    </row>
    <row r="3" spans="1:5" ht="17.25" customHeight="1">
      <c r="A3" s="60" t="s">
        <v>168</v>
      </c>
      <c r="B3" s="84"/>
      <c r="C3" s="85"/>
      <c r="D3" s="86"/>
      <c r="E3" s="87"/>
    </row>
    <row r="4" spans="1:5" ht="17.25" customHeight="1">
      <c r="A4" s="61" t="s">
        <v>68</v>
      </c>
      <c r="B4" s="88"/>
      <c r="C4" s="88"/>
      <c r="D4" s="88"/>
      <c r="E4" s="333" t="s">
        <v>14</v>
      </c>
    </row>
    <row r="5" spans="1:5" ht="10.5" customHeight="1">
      <c r="A5" s="88"/>
      <c r="B5" s="88"/>
      <c r="C5" s="88"/>
      <c r="D5" s="88"/>
      <c r="E5" s="88"/>
    </row>
    <row r="6" spans="1:5" ht="17.25" customHeight="1">
      <c r="A6" s="51" t="s">
        <v>16</v>
      </c>
      <c r="B6" s="327" t="s">
        <v>2</v>
      </c>
      <c r="C6" s="327"/>
      <c r="D6" s="327" t="s">
        <v>3</v>
      </c>
      <c r="E6" s="327"/>
    </row>
    <row r="7" spans="1:5" ht="17.25" customHeight="1">
      <c r="A7" s="65"/>
      <c r="B7" s="66" t="s">
        <v>4</v>
      </c>
      <c r="C7" s="66" t="s">
        <v>5</v>
      </c>
      <c r="D7" s="66" t="s">
        <v>4</v>
      </c>
      <c r="E7" s="66" t="s">
        <v>5</v>
      </c>
    </row>
    <row r="8" spans="1:5" ht="17.25" customHeight="1">
      <c r="A8" s="2" t="s">
        <v>69</v>
      </c>
      <c r="B8" s="89">
        <v>4987</v>
      </c>
      <c r="C8" s="90">
        <v>28.151284222410386</v>
      </c>
      <c r="D8" s="91">
        <v>67</v>
      </c>
      <c r="E8" s="92">
        <v>1.3617886178861767</v>
      </c>
    </row>
    <row r="9" spans="1:5" ht="17.25" customHeight="1">
      <c r="A9" s="2" t="s">
        <v>70</v>
      </c>
      <c r="B9" s="89">
        <v>1152</v>
      </c>
      <c r="C9" s="90">
        <v>6.5029635901778153</v>
      </c>
      <c r="D9" s="91">
        <v>-29</v>
      </c>
      <c r="E9" s="92">
        <v>-2.4555461473327682</v>
      </c>
    </row>
    <row r="10" spans="1:5" ht="17.25" customHeight="1">
      <c r="A10" s="2" t="s">
        <v>71</v>
      </c>
      <c r="B10" s="89">
        <v>2462</v>
      </c>
      <c r="C10" s="90">
        <v>13.897826700536269</v>
      </c>
      <c r="D10" s="91">
        <v>-232</v>
      </c>
      <c r="E10" s="92">
        <v>-8.6117297698589397</v>
      </c>
    </row>
    <row r="11" spans="1:5" ht="17.25" customHeight="1">
      <c r="A11" s="2" t="s">
        <v>72</v>
      </c>
      <c r="B11" s="89">
        <v>387</v>
      </c>
      <c r="C11" s="90">
        <v>2.1845893310753599</v>
      </c>
      <c r="D11" s="91">
        <v>-14</v>
      </c>
      <c r="E11" s="92">
        <v>-3.4912718204488726</v>
      </c>
    </row>
    <row r="12" spans="1:5" ht="17.25" customHeight="1">
      <c r="A12" s="2" t="s">
        <v>73</v>
      </c>
      <c r="B12" s="89">
        <v>860</v>
      </c>
      <c r="C12" s="90">
        <v>4.8546429579452441</v>
      </c>
      <c r="D12" s="91">
        <v>-33</v>
      </c>
      <c r="E12" s="92">
        <v>-3.6954087346024664</v>
      </c>
    </row>
    <row r="13" spans="1:5" ht="17.25" customHeight="1">
      <c r="A13" s="2" t="s">
        <v>74</v>
      </c>
      <c r="B13" s="89">
        <v>1457</v>
      </c>
      <c r="C13" s="90">
        <v>8.2246683601467687</v>
      </c>
      <c r="D13" s="91">
        <v>-131</v>
      </c>
      <c r="E13" s="92">
        <v>-8.2493702770780857</v>
      </c>
    </row>
    <row r="14" spans="1:5" ht="17.25" customHeight="1">
      <c r="A14" s="2" t="s">
        <v>75</v>
      </c>
      <c r="B14" s="89">
        <v>669</v>
      </c>
      <c r="C14" s="90">
        <v>3.7764606265876375</v>
      </c>
      <c r="D14" s="91">
        <v>-89</v>
      </c>
      <c r="E14" s="92">
        <v>-11.741424802110814</v>
      </c>
    </row>
    <row r="15" spans="1:5" ht="17.25" customHeight="1">
      <c r="A15" s="93" t="s">
        <v>76</v>
      </c>
      <c r="B15" s="89">
        <v>2457</v>
      </c>
      <c r="C15" s="90">
        <v>13.869602032176122</v>
      </c>
      <c r="D15" s="91">
        <v>-56</v>
      </c>
      <c r="E15" s="92">
        <v>-2.2284122562674042</v>
      </c>
    </row>
    <row r="16" spans="1:5" ht="17.25" customHeight="1">
      <c r="A16" s="94" t="s">
        <v>77</v>
      </c>
      <c r="B16" s="95">
        <v>14431</v>
      </c>
      <c r="C16" s="96">
        <v>81.462037821055603</v>
      </c>
      <c r="D16" s="97">
        <v>-517</v>
      </c>
      <c r="E16" s="98">
        <v>-3.458656676478455</v>
      </c>
    </row>
    <row r="17" spans="1:8" ht="17.25" customHeight="1">
      <c r="A17" s="2" t="s">
        <v>78</v>
      </c>
      <c r="B17" s="89">
        <v>3284</v>
      </c>
      <c r="C17" s="90">
        <v>18.537962178944397</v>
      </c>
      <c r="D17" s="91">
        <v>54</v>
      </c>
      <c r="E17" s="92">
        <v>1.6718266253869984</v>
      </c>
    </row>
    <row r="18" spans="1:8" ht="17.25" customHeight="1">
      <c r="A18" s="99" t="s">
        <v>97</v>
      </c>
      <c r="B18" s="100">
        <v>17715</v>
      </c>
      <c r="C18" s="101">
        <v>100</v>
      </c>
      <c r="D18" s="102">
        <v>-463</v>
      </c>
      <c r="E18" s="103">
        <v>-2.5470348773242364</v>
      </c>
    </row>
    <row r="19" spans="1:8" ht="3" customHeight="1">
      <c r="A19" s="1"/>
      <c r="B19" s="104"/>
      <c r="C19" s="105"/>
      <c r="D19" s="106"/>
      <c r="E19" s="1"/>
    </row>
    <row r="20" spans="1:8" ht="12.6" customHeight="1">
      <c r="A20" s="238" t="s">
        <v>79</v>
      </c>
      <c r="B20" s="330"/>
      <c r="C20" s="330"/>
      <c r="D20" s="330"/>
      <c r="E20" s="330"/>
    </row>
    <row r="21" spans="1:8" ht="12.6" customHeight="1">
      <c r="A21" s="238" t="s">
        <v>80</v>
      </c>
      <c r="B21" s="108"/>
      <c r="C21" s="108"/>
      <c r="D21" s="108"/>
      <c r="E21" s="108"/>
    </row>
    <row r="22" spans="1:8" ht="12.6" customHeight="1">
      <c r="A22" s="282" t="s">
        <v>158</v>
      </c>
      <c r="B22" s="330"/>
      <c r="C22" s="330"/>
      <c r="D22" s="330"/>
      <c r="E22" s="330"/>
      <c r="H22" s="239"/>
    </row>
    <row r="23" spans="1:8" ht="12.6" customHeight="1">
      <c r="A23" s="238" t="s">
        <v>130</v>
      </c>
      <c r="B23" s="8"/>
      <c r="C23" s="8"/>
      <c r="D23" s="8"/>
      <c r="E23" s="8"/>
    </row>
    <row r="24" spans="1:8" ht="12.6" customHeight="1">
      <c r="A24" s="58" t="s">
        <v>198</v>
      </c>
      <c r="B24" s="8"/>
      <c r="C24" s="8"/>
      <c r="D24" s="8"/>
      <c r="E24" s="8"/>
      <c r="H24" s="239"/>
    </row>
    <row r="25" spans="1:8" ht="12.6" customHeight="1">
      <c r="A25" s="58" t="s">
        <v>199</v>
      </c>
      <c r="B25" s="8"/>
      <c r="C25" s="8"/>
      <c r="D25" s="8"/>
      <c r="E25" s="8"/>
    </row>
    <row r="26" spans="1:8" ht="12.6" customHeight="1">
      <c r="A26" s="59" t="s">
        <v>200</v>
      </c>
      <c r="B26" s="8"/>
      <c r="C26" s="8"/>
      <c r="D26" s="8"/>
      <c r="E26" s="8"/>
    </row>
    <row r="27" spans="1:8" ht="12.6" customHeight="1">
      <c r="A27" s="238" t="s">
        <v>66</v>
      </c>
      <c r="B27" s="10"/>
      <c r="C27" s="10"/>
      <c r="D27" s="10"/>
      <c r="E27" s="10"/>
    </row>
    <row r="28" spans="1:8" ht="17.25" customHeight="1">
      <c r="A28" s="238" t="s">
        <v>172</v>
      </c>
      <c r="B28" s="1"/>
      <c r="C28" s="1"/>
      <c r="D28" s="1"/>
      <c r="E28" s="1"/>
    </row>
    <row r="29" spans="1:8">
      <c r="A29" s="2"/>
      <c r="B29" s="90"/>
      <c r="C29" s="1"/>
      <c r="D29" s="1"/>
      <c r="E29" s="1"/>
    </row>
    <row r="30" spans="1:8">
      <c r="A30" s="2"/>
      <c r="B30" s="90"/>
      <c r="C30" s="1"/>
      <c r="D30" s="1"/>
      <c r="E30" s="1"/>
    </row>
    <row r="31" spans="1:8">
      <c r="A31" s="2"/>
      <c r="B31" s="90"/>
      <c r="C31" s="1"/>
      <c r="D31" s="1"/>
      <c r="E31" s="1"/>
    </row>
    <row r="32" spans="1:8">
      <c r="A32" s="2"/>
      <c r="B32" s="90"/>
      <c r="C32" s="1"/>
      <c r="D32" s="1"/>
      <c r="E32" s="1"/>
    </row>
    <row r="33" spans="1:5">
      <c r="A33" s="2"/>
      <c r="B33" s="90"/>
      <c r="C33" s="1"/>
      <c r="D33" s="1"/>
      <c r="E33" s="1"/>
    </row>
    <row r="34" spans="1:5">
      <c r="A34" s="2"/>
      <c r="B34" s="90"/>
      <c r="C34" s="1"/>
      <c r="D34" s="1"/>
      <c r="E34" s="1"/>
    </row>
    <row r="35" spans="1:5">
      <c r="A35" s="2"/>
      <c r="B35" s="90"/>
      <c r="C35" s="1"/>
      <c r="D35" s="1"/>
      <c r="E35" s="1"/>
    </row>
    <row r="36" spans="1:5">
      <c r="A36" s="2"/>
      <c r="B36" s="90"/>
      <c r="C36" s="1"/>
      <c r="D36" s="1"/>
      <c r="E36" s="1"/>
    </row>
    <row r="37" spans="1:5">
      <c r="A37" s="2"/>
      <c r="B37" s="90"/>
      <c r="C37" s="1"/>
      <c r="D37" s="1"/>
      <c r="E37" s="1"/>
    </row>
    <row r="38" spans="1:5">
      <c r="A38" s="1"/>
      <c r="B38" s="1"/>
      <c r="C38" s="1"/>
      <c r="D38" s="1"/>
      <c r="E38" s="1"/>
    </row>
    <row r="39" spans="1:5">
      <c r="A39" s="1"/>
      <c r="B39" s="105"/>
      <c r="C39" s="1"/>
      <c r="D39" s="1"/>
      <c r="E39" s="1"/>
    </row>
    <row r="40" spans="1:5">
      <c r="A40" s="1"/>
      <c r="B40" s="1"/>
      <c r="C40" s="1"/>
      <c r="D40" s="1"/>
      <c r="E40" s="1"/>
    </row>
    <row r="41" spans="1:5">
      <c r="A41" s="1"/>
      <c r="B41" s="1"/>
      <c r="C41" s="1"/>
      <c r="D41" s="1"/>
      <c r="E41" s="1"/>
    </row>
    <row r="42" spans="1:5">
      <c r="A42" s="1"/>
      <c r="B42" s="1"/>
      <c r="C42" s="1"/>
      <c r="D42" s="1"/>
      <c r="E42" s="1"/>
    </row>
    <row r="43" spans="1:5">
      <c r="A43" s="1"/>
      <c r="B43" s="1"/>
      <c r="C43" s="1"/>
      <c r="D43" s="1"/>
      <c r="E43" s="1"/>
    </row>
    <row r="44" spans="1:5">
      <c r="A44" s="1"/>
      <c r="B44" s="1"/>
      <c r="C44" s="1"/>
      <c r="D44" s="1"/>
      <c r="E44" s="1"/>
    </row>
    <row r="45" spans="1:5">
      <c r="A45" s="1"/>
      <c r="B45" s="1"/>
      <c r="C45" s="1"/>
      <c r="D45" s="1"/>
      <c r="E45" s="1"/>
    </row>
    <row r="46" spans="1:5">
      <c r="A46" s="1"/>
      <c r="B46" s="1"/>
      <c r="C46" s="1"/>
      <c r="D46" s="1"/>
      <c r="E46" s="1"/>
    </row>
    <row r="47" spans="1:5">
      <c r="A47" s="1"/>
      <c r="B47" s="1"/>
      <c r="C47" s="1"/>
      <c r="D47" s="1"/>
      <c r="E47" s="1"/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2402E-FF5C-4DA8-B510-9BCEBC4811C8}">
  <dimension ref="A4:M38"/>
  <sheetViews>
    <sheetView showGridLines="0" zoomScaleNormal="100" workbookViewId="0">
      <selection activeCell="A4" sqref="A4:J4"/>
    </sheetView>
  </sheetViews>
  <sheetFormatPr baseColWidth="10" defaultColWidth="11.42578125" defaultRowHeight="15"/>
  <cols>
    <col min="1" max="1" width="32" style="1" customWidth="1"/>
    <col min="2" max="9" width="9.28515625" style="1" customWidth="1"/>
    <col min="10" max="16384" width="11.42578125" style="1"/>
  </cols>
  <sheetData>
    <row r="4" spans="1:13" ht="18">
      <c r="A4" s="340" t="s">
        <v>107</v>
      </c>
      <c r="B4" s="341"/>
      <c r="C4" s="341"/>
      <c r="D4" s="341"/>
      <c r="E4" s="341"/>
      <c r="F4" s="341"/>
      <c r="G4" s="341"/>
      <c r="H4" s="341"/>
      <c r="I4" s="341"/>
      <c r="J4" s="341"/>
      <c r="K4" s="25"/>
    </row>
    <row r="5" spans="1:13" s="4" customFormat="1" ht="18">
      <c r="A5" s="342" t="s">
        <v>201</v>
      </c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48"/>
    </row>
    <row r="6" spans="1:13" s="4" customFormat="1" ht="8.1" customHeight="1">
      <c r="A6" s="240"/>
      <c r="B6" s="240"/>
      <c r="C6" s="240"/>
      <c r="D6" s="240"/>
      <c r="E6" s="240"/>
      <c r="F6" s="240"/>
      <c r="G6" s="240"/>
      <c r="H6" s="48"/>
      <c r="I6" s="48"/>
      <c r="J6" s="3"/>
    </row>
    <row r="7" spans="1:13" ht="14.25" customHeight="1">
      <c r="A7" s="241" t="s">
        <v>81</v>
      </c>
      <c r="B7" s="242" t="s">
        <v>2</v>
      </c>
      <c r="C7" s="243"/>
      <c r="D7" s="243"/>
      <c r="E7" s="243"/>
      <c r="F7" s="243"/>
      <c r="G7" s="243"/>
      <c r="H7" s="243"/>
      <c r="I7" s="243"/>
      <c r="J7" s="244" t="s">
        <v>2</v>
      </c>
      <c r="K7" s="244" t="s">
        <v>82</v>
      </c>
    </row>
    <row r="8" spans="1:13" ht="16.5" customHeight="1">
      <c r="A8" s="111" t="s">
        <v>16</v>
      </c>
      <c r="B8" s="112">
        <v>1980</v>
      </c>
      <c r="C8" s="112">
        <v>1990</v>
      </c>
      <c r="D8" s="112">
        <v>2000</v>
      </c>
      <c r="E8" s="112">
        <v>2010</v>
      </c>
      <c r="F8" s="112">
        <v>2020</v>
      </c>
      <c r="G8" s="112">
        <v>2022</v>
      </c>
      <c r="H8" s="112">
        <v>2023</v>
      </c>
      <c r="I8" s="112">
        <v>2024</v>
      </c>
      <c r="J8" s="113">
        <v>2025</v>
      </c>
      <c r="K8" s="114"/>
    </row>
    <row r="9" spans="1:13" ht="15" customHeight="1">
      <c r="A9" s="213" t="s">
        <v>69</v>
      </c>
      <c r="B9" s="245">
        <v>102051</v>
      </c>
      <c r="C9" s="245">
        <v>76120</v>
      </c>
      <c r="D9" s="245">
        <v>67309</v>
      </c>
      <c r="E9" s="245">
        <v>57328</v>
      </c>
      <c r="F9" s="246">
        <v>46659</v>
      </c>
      <c r="G9" s="246">
        <v>46913</v>
      </c>
      <c r="H9" s="246">
        <v>46666</v>
      </c>
      <c r="I9" s="246">
        <v>45420</v>
      </c>
      <c r="J9" s="247">
        <v>43965</v>
      </c>
      <c r="K9" s="248">
        <v>42.735084274577652</v>
      </c>
    </row>
    <row r="10" spans="1:13" ht="15" customHeight="1">
      <c r="A10" s="124" t="s">
        <v>70</v>
      </c>
      <c r="B10" s="245">
        <v>28668</v>
      </c>
      <c r="C10" s="245">
        <v>21815</v>
      </c>
      <c r="D10" s="245">
        <v>14557</v>
      </c>
      <c r="E10" s="245">
        <v>16352</v>
      </c>
      <c r="F10" s="246">
        <v>16389</v>
      </c>
      <c r="G10" s="246">
        <v>16428</v>
      </c>
      <c r="H10" s="246">
        <v>16804</v>
      </c>
      <c r="I10" s="246">
        <v>16937</v>
      </c>
      <c r="J10" s="247">
        <v>16169</v>
      </c>
      <c r="K10" s="248">
        <v>15.716674118859231</v>
      </c>
    </row>
    <row r="11" spans="1:13" ht="15" customHeight="1">
      <c r="A11" s="124" t="s">
        <v>71</v>
      </c>
      <c r="B11" s="245">
        <v>40536</v>
      </c>
      <c r="C11" s="245">
        <v>26352</v>
      </c>
      <c r="D11" s="245">
        <v>19517</v>
      </c>
      <c r="E11" s="245">
        <v>18688</v>
      </c>
      <c r="F11" s="246">
        <v>15105</v>
      </c>
      <c r="G11" s="246">
        <v>15193</v>
      </c>
      <c r="H11" s="246">
        <v>14763</v>
      </c>
      <c r="I11" s="246">
        <v>13823</v>
      </c>
      <c r="J11" s="247">
        <v>12760</v>
      </c>
      <c r="K11" s="248">
        <v>12.40304049456638</v>
      </c>
    </row>
    <row r="12" spans="1:13" ht="15" customHeight="1">
      <c r="A12" s="124" t="s">
        <v>72</v>
      </c>
      <c r="B12" s="245">
        <v>524</v>
      </c>
      <c r="C12" s="245">
        <v>687</v>
      </c>
      <c r="D12" s="245">
        <v>900</v>
      </c>
      <c r="E12" s="245">
        <v>1250</v>
      </c>
      <c r="F12" s="246">
        <v>1268</v>
      </c>
      <c r="G12" s="246">
        <v>1218</v>
      </c>
      <c r="H12" s="246">
        <v>1364</v>
      </c>
      <c r="I12" s="246">
        <v>1454</v>
      </c>
      <c r="J12" s="247">
        <v>1456</v>
      </c>
      <c r="K12" s="248">
        <v>1.4152685705398627</v>
      </c>
    </row>
    <row r="13" spans="1:13" ht="15" customHeight="1">
      <c r="A13" s="213" t="s">
        <v>73</v>
      </c>
      <c r="B13" s="245">
        <v>3001</v>
      </c>
      <c r="C13" s="245">
        <v>2689</v>
      </c>
      <c r="D13" s="245">
        <v>2269</v>
      </c>
      <c r="E13" s="245">
        <v>2724</v>
      </c>
      <c r="F13" s="246">
        <v>2786</v>
      </c>
      <c r="G13" s="246">
        <v>2856</v>
      </c>
      <c r="H13" s="246">
        <v>2981</v>
      </c>
      <c r="I13" s="246">
        <v>3032</v>
      </c>
      <c r="J13" s="247">
        <v>3021</v>
      </c>
      <c r="K13" s="248">
        <v>2.9364878788467892</v>
      </c>
    </row>
    <row r="14" spans="1:13" ht="15" customHeight="1">
      <c r="A14" s="249" t="s">
        <v>74</v>
      </c>
      <c r="B14" s="245">
        <v>16232</v>
      </c>
      <c r="C14" s="245">
        <v>13941</v>
      </c>
      <c r="D14" s="245">
        <v>13233</v>
      </c>
      <c r="E14" s="245">
        <v>12552</v>
      </c>
      <c r="F14" s="246">
        <v>7876</v>
      </c>
      <c r="G14" s="246">
        <v>6949</v>
      </c>
      <c r="H14" s="246">
        <v>7195</v>
      </c>
      <c r="I14" s="246">
        <v>7298</v>
      </c>
      <c r="J14" s="247">
        <v>7149</v>
      </c>
      <c r="K14" s="248">
        <v>6.9490075623554111</v>
      </c>
    </row>
    <row r="15" spans="1:13" ht="15" customHeight="1">
      <c r="A15" s="249" t="s">
        <v>75</v>
      </c>
      <c r="B15" s="250" t="s">
        <v>83</v>
      </c>
      <c r="C15" s="250" t="s">
        <v>83</v>
      </c>
      <c r="D15" s="250" t="s">
        <v>83</v>
      </c>
      <c r="E15" s="245">
        <v>2868</v>
      </c>
      <c r="F15" s="246">
        <v>2519</v>
      </c>
      <c r="G15" s="246">
        <v>2764</v>
      </c>
      <c r="H15" s="246">
        <v>2802</v>
      </c>
      <c r="I15" s="246">
        <v>2734</v>
      </c>
      <c r="J15" s="247">
        <v>2420</v>
      </c>
      <c r="K15" s="248">
        <v>2.3523007834522445</v>
      </c>
    </row>
    <row r="16" spans="1:13" ht="15" customHeight="1">
      <c r="A16" s="251" t="s">
        <v>84</v>
      </c>
      <c r="B16" s="252">
        <v>191012</v>
      </c>
      <c r="C16" s="252">
        <v>141604</v>
      </c>
      <c r="D16" s="252">
        <v>117785</v>
      </c>
      <c r="E16" s="252">
        <v>111762</v>
      </c>
      <c r="F16" s="253">
        <v>92602</v>
      </c>
      <c r="G16" s="253">
        <v>92321</v>
      </c>
      <c r="H16" s="253">
        <v>92575</v>
      </c>
      <c r="I16" s="253">
        <v>90698</v>
      </c>
      <c r="J16" s="253">
        <v>86940</v>
      </c>
      <c r="K16" s="254">
        <v>84.50786368319757</v>
      </c>
      <c r="L16" s="105"/>
      <c r="M16" s="104"/>
    </row>
    <row r="17" spans="1:13" ht="15" customHeight="1">
      <c r="A17" s="255" t="s">
        <v>159</v>
      </c>
      <c r="B17" s="245">
        <v>3077</v>
      </c>
      <c r="C17" s="245">
        <v>3912</v>
      </c>
      <c r="D17" s="245">
        <v>8815</v>
      </c>
      <c r="E17" s="245">
        <v>18137</v>
      </c>
      <c r="F17" s="245">
        <v>15814</v>
      </c>
      <c r="G17" s="245">
        <v>15764</v>
      </c>
      <c r="H17" s="245">
        <v>15691</v>
      </c>
      <c r="I17" s="245">
        <v>15754</v>
      </c>
      <c r="J17" s="245">
        <v>15938</v>
      </c>
      <c r="K17" s="248">
        <v>15.492136316802426</v>
      </c>
    </row>
    <row r="18" spans="1:13" ht="16.5" customHeight="1">
      <c r="A18" s="115" t="s">
        <v>85</v>
      </c>
      <c r="B18" s="116">
        <v>194089</v>
      </c>
      <c r="C18" s="116">
        <v>145516</v>
      </c>
      <c r="D18" s="116">
        <v>126600</v>
      </c>
      <c r="E18" s="116">
        <v>129899</v>
      </c>
      <c r="F18" s="116">
        <v>108416</v>
      </c>
      <c r="G18" s="116">
        <v>108085</v>
      </c>
      <c r="H18" s="116">
        <v>108266</v>
      </c>
      <c r="I18" s="116">
        <v>106452</v>
      </c>
      <c r="J18" s="116">
        <v>102878</v>
      </c>
      <c r="K18" s="117">
        <v>100</v>
      </c>
      <c r="L18" s="105"/>
    </row>
    <row r="19" spans="1:13" ht="16.5" customHeight="1">
      <c r="A19" s="251"/>
      <c r="B19" s="252"/>
      <c r="C19" s="252"/>
      <c r="D19" s="252"/>
      <c r="E19" s="252"/>
      <c r="F19" s="252"/>
      <c r="G19" s="252"/>
      <c r="H19" s="252"/>
      <c r="I19" s="252"/>
      <c r="J19" s="252"/>
      <c r="K19" s="254"/>
    </row>
    <row r="20" spans="1:13" ht="8.1" customHeight="1">
      <c r="A20" s="251"/>
      <c r="B20" s="252"/>
      <c r="C20" s="252"/>
      <c r="D20" s="252"/>
      <c r="E20" s="252"/>
      <c r="F20" s="252"/>
      <c r="G20" s="252"/>
      <c r="H20" s="252"/>
      <c r="I20" s="252"/>
      <c r="J20" s="252"/>
      <c r="K20" s="254"/>
      <c r="L20" s="105"/>
    </row>
    <row r="21" spans="1:13" s="124" customFormat="1" ht="12.75" customHeight="1">
      <c r="A21" s="241"/>
      <c r="B21" s="242" t="s">
        <v>2</v>
      </c>
      <c r="C21" s="243"/>
      <c r="D21" s="243"/>
      <c r="E21" s="243"/>
      <c r="F21" s="243"/>
      <c r="G21" s="243"/>
      <c r="H21" s="243"/>
      <c r="I21" s="243"/>
      <c r="J21" s="244" t="s">
        <v>2</v>
      </c>
      <c r="K21" s="244" t="s">
        <v>82</v>
      </c>
    </row>
    <row r="22" spans="1:13" s="124" customFormat="1" ht="17.25" customHeight="1">
      <c r="A22" s="118" t="s">
        <v>1</v>
      </c>
      <c r="B22" s="112">
        <v>1980</v>
      </c>
      <c r="C22" s="112">
        <v>1990</v>
      </c>
      <c r="D22" s="112">
        <v>2000</v>
      </c>
      <c r="E22" s="112">
        <v>2010</v>
      </c>
      <c r="F22" s="112">
        <v>2020</v>
      </c>
      <c r="G22" s="112">
        <v>2022</v>
      </c>
      <c r="H22" s="112">
        <v>2023</v>
      </c>
      <c r="I22" s="112">
        <v>2024</v>
      </c>
      <c r="J22" s="113">
        <v>2025</v>
      </c>
      <c r="K22" s="114"/>
    </row>
    <row r="23" spans="1:13">
      <c r="A23" s="256" t="s">
        <v>6</v>
      </c>
      <c r="B23" s="245">
        <v>5215</v>
      </c>
      <c r="C23" s="245">
        <v>4044</v>
      </c>
      <c r="D23" s="245">
        <v>3119</v>
      </c>
      <c r="E23" s="245">
        <v>3039</v>
      </c>
      <c r="F23" s="257">
        <v>2567</v>
      </c>
      <c r="G23" s="257">
        <v>2547</v>
      </c>
      <c r="H23" s="257">
        <v>2557</v>
      </c>
      <c r="I23" s="257">
        <v>2504</v>
      </c>
      <c r="J23" s="258">
        <v>2346</v>
      </c>
      <c r="K23" s="248">
        <v>2.2803709247846964</v>
      </c>
      <c r="L23" s="6"/>
    </row>
    <row r="24" spans="1:13" s="8" customFormat="1">
      <c r="A24" s="256" t="s">
        <v>7</v>
      </c>
      <c r="B24" s="245">
        <v>15288</v>
      </c>
      <c r="C24" s="245">
        <v>11430</v>
      </c>
      <c r="D24" s="245">
        <v>9686</v>
      </c>
      <c r="E24" s="245">
        <v>9170</v>
      </c>
      <c r="F24" s="257">
        <v>7232</v>
      </c>
      <c r="G24" s="257">
        <v>7331</v>
      </c>
      <c r="H24" s="257">
        <v>7362</v>
      </c>
      <c r="I24" s="257">
        <v>7199</v>
      </c>
      <c r="J24" s="258">
        <v>6971</v>
      </c>
      <c r="K24" s="248">
        <v>6.7759870915064448</v>
      </c>
      <c r="L24" s="6"/>
    </row>
    <row r="25" spans="1:13">
      <c r="A25" s="256" t="s">
        <v>8</v>
      </c>
      <c r="B25" s="245">
        <v>31428</v>
      </c>
      <c r="C25" s="245">
        <v>23379</v>
      </c>
      <c r="D25" s="245">
        <v>20183</v>
      </c>
      <c r="E25" s="245">
        <v>19814</v>
      </c>
      <c r="F25" s="257">
        <v>16943</v>
      </c>
      <c r="G25" s="257">
        <v>17412</v>
      </c>
      <c r="H25" s="257">
        <v>17311</v>
      </c>
      <c r="I25" s="257">
        <v>16986</v>
      </c>
      <c r="J25" s="258">
        <v>16421</v>
      </c>
      <c r="K25" s="248">
        <v>15.961624448375746</v>
      </c>
      <c r="L25" s="6"/>
    </row>
    <row r="26" spans="1:13">
      <c r="A26" s="256" t="s">
        <v>9</v>
      </c>
      <c r="B26" s="245">
        <v>35514</v>
      </c>
      <c r="C26" s="245">
        <v>27793</v>
      </c>
      <c r="D26" s="245">
        <v>26855</v>
      </c>
      <c r="E26" s="245">
        <v>27591</v>
      </c>
      <c r="F26" s="257">
        <v>22861</v>
      </c>
      <c r="G26" s="257">
        <v>22678</v>
      </c>
      <c r="H26" s="257">
        <v>22521</v>
      </c>
      <c r="I26" s="257">
        <v>22159</v>
      </c>
      <c r="J26" s="258">
        <v>21390</v>
      </c>
      <c r="K26" s="248">
        <v>20.79161725538988</v>
      </c>
      <c r="L26" s="6"/>
    </row>
    <row r="27" spans="1:13">
      <c r="A27" s="256" t="s">
        <v>10</v>
      </c>
      <c r="B27" s="245">
        <v>13819</v>
      </c>
      <c r="C27" s="245">
        <v>10814</v>
      </c>
      <c r="D27" s="245">
        <v>10003</v>
      </c>
      <c r="E27" s="245">
        <v>10308</v>
      </c>
      <c r="F27" s="257">
        <v>8344</v>
      </c>
      <c r="G27" s="257">
        <v>7981</v>
      </c>
      <c r="H27" s="257">
        <v>7989</v>
      </c>
      <c r="I27" s="257">
        <v>7820</v>
      </c>
      <c r="J27" s="258">
        <v>7545</v>
      </c>
      <c r="K27" s="248">
        <v>7.3339295087385059</v>
      </c>
      <c r="L27" s="6"/>
    </row>
    <row r="28" spans="1:13">
      <c r="A28" s="256" t="s">
        <v>11</v>
      </c>
      <c r="B28" s="245">
        <v>35606</v>
      </c>
      <c r="C28" s="245">
        <v>25363</v>
      </c>
      <c r="D28" s="245">
        <v>20172</v>
      </c>
      <c r="E28" s="245">
        <v>19298</v>
      </c>
      <c r="F28" s="257">
        <v>15323</v>
      </c>
      <c r="G28" s="257">
        <v>15275</v>
      </c>
      <c r="H28" s="257">
        <v>15318</v>
      </c>
      <c r="I28" s="257">
        <v>14928</v>
      </c>
      <c r="J28" s="258">
        <v>14442</v>
      </c>
      <c r="K28" s="248">
        <v>14.037986741577402</v>
      </c>
      <c r="L28" s="6"/>
    </row>
    <row r="29" spans="1:13">
      <c r="A29" s="256" t="s">
        <v>12</v>
      </c>
      <c r="B29" s="245">
        <v>17094</v>
      </c>
      <c r="C29" s="245">
        <v>13116</v>
      </c>
      <c r="D29" s="245">
        <v>12377</v>
      </c>
      <c r="E29" s="245">
        <v>13359</v>
      </c>
      <c r="F29" s="257">
        <v>10666</v>
      </c>
      <c r="G29" s="257">
        <v>10408</v>
      </c>
      <c r="H29" s="257">
        <v>10258</v>
      </c>
      <c r="I29" s="257">
        <v>10125</v>
      </c>
      <c r="J29" s="258">
        <v>9700</v>
      </c>
      <c r="K29" s="248">
        <v>9.4286436361515573</v>
      </c>
      <c r="L29" s="6"/>
    </row>
    <row r="30" spans="1:13">
      <c r="A30" s="256" t="s">
        <v>13</v>
      </c>
      <c r="B30" s="245">
        <v>9045</v>
      </c>
      <c r="C30" s="245">
        <v>7722</v>
      </c>
      <c r="D30" s="245">
        <v>7106</v>
      </c>
      <c r="E30" s="245">
        <v>8133</v>
      </c>
      <c r="F30" s="257">
        <v>7115</v>
      </c>
      <c r="G30" s="257">
        <v>6756</v>
      </c>
      <c r="H30" s="257">
        <v>6735</v>
      </c>
      <c r="I30" s="257">
        <v>6553</v>
      </c>
      <c r="J30" s="258">
        <v>6348</v>
      </c>
      <c r="K30" s="248">
        <v>6.1704154435350613</v>
      </c>
      <c r="L30" s="6"/>
    </row>
    <row r="31" spans="1:13">
      <c r="A31" s="256" t="s">
        <v>14</v>
      </c>
      <c r="B31" s="245">
        <v>31080</v>
      </c>
      <c r="C31" s="245">
        <v>21855</v>
      </c>
      <c r="D31" s="245">
        <v>17099</v>
      </c>
      <c r="E31" s="245">
        <v>19187</v>
      </c>
      <c r="F31" s="257">
        <v>17365</v>
      </c>
      <c r="G31" s="257">
        <v>17697</v>
      </c>
      <c r="H31" s="257">
        <v>18215</v>
      </c>
      <c r="I31" s="257">
        <v>18178</v>
      </c>
      <c r="J31" s="258">
        <v>17715</v>
      </c>
      <c r="K31" s="248">
        <v>17.219424949940706</v>
      </c>
      <c r="L31" s="6"/>
      <c r="M31" s="105"/>
    </row>
    <row r="32" spans="1:13">
      <c r="A32" s="115" t="s">
        <v>15</v>
      </c>
      <c r="B32" s="116">
        <v>194089</v>
      </c>
      <c r="C32" s="116">
        <v>145516</v>
      </c>
      <c r="D32" s="116">
        <v>126600</v>
      </c>
      <c r="E32" s="116">
        <v>129899</v>
      </c>
      <c r="F32" s="116">
        <v>108416</v>
      </c>
      <c r="G32" s="119">
        <v>108085</v>
      </c>
      <c r="H32" s="119">
        <v>108266</v>
      </c>
      <c r="I32" s="119">
        <v>106452</v>
      </c>
      <c r="J32" s="119">
        <v>102878</v>
      </c>
      <c r="K32" s="120">
        <v>100</v>
      </c>
      <c r="L32" s="6"/>
    </row>
    <row r="33" spans="1:12" ht="8.1" customHeight="1">
      <c r="E33" s="121"/>
      <c r="F33" s="121"/>
      <c r="G33" s="121"/>
      <c r="H33" s="121"/>
      <c r="I33" s="121"/>
      <c r="J33" s="121"/>
      <c r="K33" s="105"/>
      <c r="L33" s="259"/>
    </row>
    <row r="34" spans="1:12" ht="3" customHeight="1">
      <c r="A34" s="213"/>
      <c r="B34" s="213"/>
      <c r="C34" s="213"/>
      <c r="D34" s="259"/>
      <c r="L34" s="259"/>
    </row>
    <row r="35" spans="1:12" ht="15" customHeight="1">
      <c r="A35" s="123" t="s">
        <v>86</v>
      </c>
      <c r="L35" s="259"/>
    </row>
    <row r="36" spans="1:12" ht="12.95" customHeight="1">
      <c r="A36" s="123" t="s">
        <v>87</v>
      </c>
      <c r="L36" s="259"/>
    </row>
    <row r="37" spans="1:12" s="124" customFormat="1" ht="18" customHeight="1">
      <c r="A37" s="59" t="s">
        <v>66</v>
      </c>
      <c r="L37" s="259"/>
    </row>
    <row r="38" spans="1:12">
      <c r="A38" s="125" t="s">
        <v>108</v>
      </c>
    </row>
  </sheetData>
  <mergeCells count="2">
    <mergeCell ref="A4:J4"/>
    <mergeCell ref="A5:K5"/>
  </mergeCells>
  <pageMargins left="0.97" right="0.6692913385826772" top="0.49" bottom="0.45" header="0.25" footer="0.36"/>
  <pageSetup paperSize="9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29"/>
  <sheetViews>
    <sheetView showGridLines="0" workbookViewId="0">
      <selection activeCell="A5" sqref="A5"/>
    </sheetView>
  </sheetViews>
  <sheetFormatPr baseColWidth="10" defaultRowHeight="15"/>
  <cols>
    <col min="1" max="1" width="26" customWidth="1"/>
    <col min="2" max="3" width="6.7109375" customWidth="1"/>
    <col min="4" max="4" width="6.7109375" style="20" customWidth="1"/>
    <col min="5" max="5" width="5.140625" customWidth="1"/>
    <col min="6" max="7" width="6.7109375" customWidth="1"/>
    <col min="8" max="8" width="6.7109375" style="20" customWidth="1"/>
    <col min="9" max="9" width="5.140625" customWidth="1"/>
    <col min="10" max="11" width="6.7109375" customWidth="1"/>
    <col min="12" max="12" width="6.7109375" style="20" customWidth="1"/>
    <col min="13" max="13" width="5.140625" customWidth="1"/>
    <col min="14" max="15" width="6.7109375" customWidth="1"/>
    <col min="16" max="16" width="6.7109375" style="20" customWidth="1"/>
    <col min="17" max="17" width="5.140625" customWidth="1"/>
    <col min="18" max="19" width="6.7109375" customWidth="1"/>
    <col min="20" max="20" width="6.7109375" style="20" customWidth="1"/>
    <col min="21" max="21" width="5.140625" customWidth="1"/>
  </cols>
  <sheetData>
    <row r="1" spans="1:2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8">
      <c r="A5" s="60" t="s">
        <v>168</v>
      </c>
      <c r="B5" s="4"/>
      <c r="C5" s="127"/>
      <c r="D5" s="127"/>
      <c r="E5" s="85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</row>
    <row r="6" spans="1:21" ht="18">
      <c r="A6" s="109" t="s">
        <v>88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5"/>
      <c r="U6" s="85"/>
    </row>
    <row r="7" spans="1:21">
      <c r="A7" s="88"/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</row>
    <row r="8" spans="1:21">
      <c r="A8" s="88"/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</row>
    <row r="9" spans="1:21" ht="15.75">
      <c r="A9" s="128" t="s">
        <v>16</v>
      </c>
      <c r="B9" s="343" t="s">
        <v>2</v>
      </c>
      <c r="C9" s="344"/>
      <c r="D9" s="344"/>
      <c r="E9" s="345"/>
      <c r="F9" s="343" t="s">
        <v>89</v>
      </c>
      <c r="G9" s="346"/>
      <c r="H9" s="346"/>
      <c r="I9" s="346"/>
      <c r="J9" s="343" t="s">
        <v>90</v>
      </c>
      <c r="K9" s="346"/>
      <c r="L9" s="346"/>
      <c r="M9" s="346"/>
      <c r="N9" s="343" t="s">
        <v>91</v>
      </c>
      <c r="O9" s="347"/>
      <c r="P9" s="347"/>
      <c r="Q9" s="348"/>
      <c r="R9" s="343" t="s">
        <v>92</v>
      </c>
      <c r="S9" s="347"/>
      <c r="T9" s="347"/>
      <c r="U9" s="347"/>
    </row>
    <row r="10" spans="1:21" ht="15.75">
      <c r="A10" s="129"/>
      <c r="B10" s="130" t="s">
        <v>93</v>
      </c>
      <c r="C10" s="131" t="s">
        <v>94</v>
      </c>
      <c r="D10" s="131" t="s">
        <v>95</v>
      </c>
      <c r="E10" s="132" t="s">
        <v>160</v>
      </c>
      <c r="F10" s="130" t="s">
        <v>93</v>
      </c>
      <c r="G10" s="131" t="s">
        <v>94</v>
      </c>
      <c r="H10" s="131" t="s">
        <v>95</v>
      </c>
      <c r="I10" s="131" t="s">
        <v>160</v>
      </c>
      <c r="J10" s="130" t="s">
        <v>93</v>
      </c>
      <c r="K10" s="131" t="s">
        <v>94</v>
      </c>
      <c r="L10" s="131" t="s">
        <v>95</v>
      </c>
      <c r="M10" s="131" t="s">
        <v>160</v>
      </c>
      <c r="N10" s="130" t="s">
        <v>93</v>
      </c>
      <c r="O10" s="131" t="s">
        <v>94</v>
      </c>
      <c r="P10" s="131" t="s">
        <v>95</v>
      </c>
      <c r="Q10" s="131" t="s">
        <v>160</v>
      </c>
      <c r="R10" s="130" t="s">
        <v>93</v>
      </c>
      <c r="S10" s="131" t="s">
        <v>94</v>
      </c>
      <c r="T10" s="131" t="s">
        <v>95</v>
      </c>
      <c r="U10" s="131" t="s">
        <v>160</v>
      </c>
    </row>
    <row r="11" spans="1:21" ht="20.100000000000001" customHeight="1">
      <c r="A11" s="321" t="s">
        <v>69</v>
      </c>
      <c r="B11" s="299">
        <v>43965</v>
      </c>
      <c r="C11" s="300">
        <v>35596</v>
      </c>
      <c r="D11" s="300">
        <v>8366</v>
      </c>
      <c r="E11" s="301">
        <v>3</v>
      </c>
      <c r="F11" s="299">
        <v>12160</v>
      </c>
      <c r="G11" s="302">
        <v>9621</v>
      </c>
      <c r="H11" s="302">
        <v>2538</v>
      </c>
      <c r="I11" s="301">
        <v>1</v>
      </c>
      <c r="J11" s="303">
        <v>12629</v>
      </c>
      <c r="K11" s="302">
        <v>10009</v>
      </c>
      <c r="L11" s="302">
        <v>2620</v>
      </c>
      <c r="M11" s="301">
        <v>0</v>
      </c>
      <c r="N11" s="303">
        <v>12321</v>
      </c>
      <c r="O11" s="302">
        <v>9780</v>
      </c>
      <c r="P11" s="302">
        <v>2539</v>
      </c>
      <c r="Q11" s="301">
        <v>2</v>
      </c>
      <c r="R11" s="303">
        <v>6855</v>
      </c>
      <c r="S11" s="302">
        <v>6186</v>
      </c>
      <c r="T11" s="302">
        <v>669</v>
      </c>
      <c r="U11" s="304">
        <v>0</v>
      </c>
    </row>
    <row r="12" spans="1:21" ht="20.100000000000001" customHeight="1">
      <c r="A12" s="321" t="s">
        <v>70</v>
      </c>
      <c r="B12" s="299">
        <v>16169</v>
      </c>
      <c r="C12" s="300">
        <v>13064</v>
      </c>
      <c r="D12" s="300">
        <v>3104</v>
      </c>
      <c r="E12" s="301">
        <v>1</v>
      </c>
      <c r="F12" s="299">
        <v>3825</v>
      </c>
      <c r="G12" s="302">
        <v>3097</v>
      </c>
      <c r="H12" s="302">
        <v>728</v>
      </c>
      <c r="I12" s="301">
        <v>0</v>
      </c>
      <c r="J12" s="303">
        <v>4383</v>
      </c>
      <c r="K12" s="302">
        <v>3492</v>
      </c>
      <c r="L12" s="302">
        <v>891</v>
      </c>
      <c r="M12" s="301">
        <v>0</v>
      </c>
      <c r="N12" s="303">
        <v>4572</v>
      </c>
      <c r="O12" s="302">
        <v>3638</v>
      </c>
      <c r="P12" s="302">
        <v>933</v>
      </c>
      <c r="Q12" s="301">
        <v>1</v>
      </c>
      <c r="R12" s="303">
        <v>3389</v>
      </c>
      <c r="S12" s="302">
        <v>2837</v>
      </c>
      <c r="T12" s="302">
        <v>552</v>
      </c>
      <c r="U12" s="305">
        <v>0</v>
      </c>
    </row>
    <row r="13" spans="1:21" ht="20.100000000000001" customHeight="1">
      <c r="A13" s="321" t="s">
        <v>71</v>
      </c>
      <c r="B13" s="299">
        <v>12760</v>
      </c>
      <c r="C13" s="300">
        <v>5827</v>
      </c>
      <c r="D13" s="300">
        <v>6930</v>
      </c>
      <c r="E13" s="301">
        <v>3</v>
      </c>
      <c r="F13" s="299">
        <v>4343</v>
      </c>
      <c r="G13" s="302">
        <v>2098</v>
      </c>
      <c r="H13" s="302">
        <v>2245</v>
      </c>
      <c r="I13" s="301">
        <v>0</v>
      </c>
      <c r="J13" s="303">
        <v>4220</v>
      </c>
      <c r="K13" s="302">
        <v>1856</v>
      </c>
      <c r="L13" s="302">
        <v>2362</v>
      </c>
      <c r="M13" s="301">
        <v>2</v>
      </c>
      <c r="N13" s="303">
        <v>4055</v>
      </c>
      <c r="O13" s="302">
        <v>1767</v>
      </c>
      <c r="P13" s="302">
        <v>2287</v>
      </c>
      <c r="Q13" s="301">
        <v>1</v>
      </c>
      <c r="R13" s="303">
        <v>142</v>
      </c>
      <c r="S13" s="302">
        <v>106</v>
      </c>
      <c r="T13" s="302">
        <v>36</v>
      </c>
      <c r="U13" s="305">
        <v>0</v>
      </c>
    </row>
    <row r="14" spans="1:21" ht="20.100000000000001" customHeight="1">
      <c r="A14" s="321" t="s">
        <v>72</v>
      </c>
      <c r="B14" s="299">
        <v>1456</v>
      </c>
      <c r="C14" s="300">
        <v>664</v>
      </c>
      <c r="D14" s="300">
        <v>792</v>
      </c>
      <c r="E14" s="301">
        <v>0</v>
      </c>
      <c r="F14" s="299">
        <v>409</v>
      </c>
      <c r="G14" s="302">
        <v>177</v>
      </c>
      <c r="H14" s="302">
        <v>232</v>
      </c>
      <c r="I14" s="301">
        <v>0</v>
      </c>
      <c r="J14" s="303">
        <v>526</v>
      </c>
      <c r="K14" s="302">
        <v>248</v>
      </c>
      <c r="L14" s="302">
        <v>278</v>
      </c>
      <c r="M14" s="301">
        <v>0</v>
      </c>
      <c r="N14" s="303">
        <v>517</v>
      </c>
      <c r="O14" s="302">
        <v>236</v>
      </c>
      <c r="P14" s="302">
        <v>281</v>
      </c>
      <c r="Q14" s="301">
        <v>0</v>
      </c>
      <c r="R14" s="303">
        <v>4</v>
      </c>
      <c r="S14" s="302">
        <v>3</v>
      </c>
      <c r="T14" s="302">
        <v>1</v>
      </c>
      <c r="U14" s="305">
        <v>0</v>
      </c>
    </row>
    <row r="15" spans="1:21" ht="20.100000000000001" customHeight="1">
      <c r="A15" s="321" t="s">
        <v>73</v>
      </c>
      <c r="B15" s="299">
        <v>3021</v>
      </c>
      <c r="C15" s="300">
        <v>2196</v>
      </c>
      <c r="D15" s="300">
        <v>825</v>
      </c>
      <c r="E15" s="301">
        <v>0</v>
      </c>
      <c r="F15" s="299">
        <v>876</v>
      </c>
      <c r="G15" s="302">
        <v>632</v>
      </c>
      <c r="H15" s="302">
        <v>244</v>
      </c>
      <c r="I15" s="301">
        <v>0</v>
      </c>
      <c r="J15" s="303">
        <v>871</v>
      </c>
      <c r="K15" s="302">
        <v>625</v>
      </c>
      <c r="L15" s="302">
        <v>246</v>
      </c>
      <c r="M15" s="301">
        <v>0</v>
      </c>
      <c r="N15" s="303">
        <v>959</v>
      </c>
      <c r="O15" s="302">
        <v>664</v>
      </c>
      <c r="P15" s="302">
        <v>295</v>
      </c>
      <c r="Q15" s="301">
        <v>0</v>
      </c>
      <c r="R15" s="303">
        <v>315</v>
      </c>
      <c r="S15" s="302">
        <v>275</v>
      </c>
      <c r="T15" s="302">
        <v>40</v>
      </c>
      <c r="U15" s="305">
        <v>0</v>
      </c>
    </row>
    <row r="16" spans="1:21" ht="20.100000000000001" customHeight="1">
      <c r="A16" s="321" t="s">
        <v>74</v>
      </c>
      <c r="B16" s="306">
        <v>7149</v>
      </c>
      <c r="C16" s="307">
        <v>3375</v>
      </c>
      <c r="D16" s="307">
        <v>3772</v>
      </c>
      <c r="E16" s="308">
        <v>2</v>
      </c>
      <c r="F16" s="306">
        <v>2392</v>
      </c>
      <c r="G16" s="309">
        <v>1155</v>
      </c>
      <c r="H16" s="309">
        <v>1235</v>
      </c>
      <c r="I16" s="308">
        <v>2</v>
      </c>
      <c r="J16" s="310">
        <v>2332</v>
      </c>
      <c r="K16" s="309">
        <v>1144</v>
      </c>
      <c r="L16" s="309">
        <v>1188</v>
      </c>
      <c r="M16" s="308">
        <v>0</v>
      </c>
      <c r="N16" s="310">
        <v>2111</v>
      </c>
      <c r="O16" s="309">
        <v>945</v>
      </c>
      <c r="P16" s="309">
        <v>1166</v>
      </c>
      <c r="Q16" s="308">
        <v>0</v>
      </c>
      <c r="R16" s="310">
        <v>314</v>
      </c>
      <c r="S16" s="309">
        <v>131</v>
      </c>
      <c r="T16" s="309">
        <v>183</v>
      </c>
      <c r="U16" s="311">
        <v>0</v>
      </c>
    </row>
    <row r="17" spans="1:21" ht="20.100000000000001" customHeight="1">
      <c r="A17" s="321" t="s">
        <v>75</v>
      </c>
      <c r="B17" s="299">
        <v>2420</v>
      </c>
      <c r="C17" s="300">
        <v>1529</v>
      </c>
      <c r="D17" s="300">
        <v>891</v>
      </c>
      <c r="E17" s="301">
        <v>0</v>
      </c>
      <c r="F17" s="299">
        <v>574</v>
      </c>
      <c r="G17" s="302">
        <v>328</v>
      </c>
      <c r="H17" s="302">
        <v>246</v>
      </c>
      <c r="I17" s="301">
        <v>0</v>
      </c>
      <c r="J17" s="303">
        <v>740</v>
      </c>
      <c r="K17" s="302">
        <v>448</v>
      </c>
      <c r="L17" s="302">
        <v>292</v>
      </c>
      <c r="M17" s="301">
        <v>0</v>
      </c>
      <c r="N17" s="303">
        <v>723</v>
      </c>
      <c r="O17" s="302">
        <v>434</v>
      </c>
      <c r="P17" s="302">
        <v>289</v>
      </c>
      <c r="Q17" s="301">
        <v>0</v>
      </c>
      <c r="R17" s="303">
        <v>383</v>
      </c>
      <c r="S17" s="302">
        <v>319</v>
      </c>
      <c r="T17" s="302">
        <v>64</v>
      </c>
      <c r="U17" s="305">
        <v>0</v>
      </c>
    </row>
    <row r="18" spans="1:21" ht="20.100000000000001" customHeight="1">
      <c r="A18" s="321" t="s">
        <v>166</v>
      </c>
      <c r="B18" s="299">
        <v>10040</v>
      </c>
      <c r="C18" s="300">
        <v>3832</v>
      </c>
      <c r="D18" s="300">
        <v>6203</v>
      </c>
      <c r="E18" s="301">
        <v>5</v>
      </c>
      <c r="F18" s="299">
        <v>2967</v>
      </c>
      <c r="G18" s="312">
        <v>1104</v>
      </c>
      <c r="H18" s="312">
        <v>1862</v>
      </c>
      <c r="I18" s="301">
        <v>1</v>
      </c>
      <c r="J18" s="303">
        <v>3300</v>
      </c>
      <c r="K18" s="312">
        <v>1151</v>
      </c>
      <c r="L18" s="312">
        <v>2146</v>
      </c>
      <c r="M18" s="301">
        <v>3</v>
      </c>
      <c r="N18" s="303">
        <v>3211</v>
      </c>
      <c r="O18" s="312">
        <v>1122</v>
      </c>
      <c r="P18" s="312">
        <v>2088</v>
      </c>
      <c r="Q18" s="301">
        <v>1</v>
      </c>
      <c r="R18" s="303">
        <v>562</v>
      </c>
      <c r="S18" s="312">
        <v>455</v>
      </c>
      <c r="T18" s="312">
        <v>107</v>
      </c>
      <c r="U18" s="305">
        <v>0</v>
      </c>
    </row>
    <row r="19" spans="1:21" ht="20.100000000000001" customHeight="1">
      <c r="A19" s="322" t="s">
        <v>96</v>
      </c>
      <c r="B19" s="313">
        <v>96980</v>
      </c>
      <c r="C19" s="314">
        <v>66083</v>
      </c>
      <c r="D19" s="314">
        <v>30883</v>
      </c>
      <c r="E19" s="315">
        <v>14</v>
      </c>
      <c r="F19" s="313">
        <v>27546</v>
      </c>
      <c r="G19" s="314">
        <v>18212</v>
      </c>
      <c r="H19" s="314">
        <v>9330</v>
      </c>
      <c r="I19" s="316">
        <v>4</v>
      </c>
      <c r="J19" s="314">
        <v>29001</v>
      </c>
      <c r="K19" s="314">
        <v>18973</v>
      </c>
      <c r="L19" s="314">
        <v>10023</v>
      </c>
      <c r="M19" s="315">
        <v>5</v>
      </c>
      <c r="N19" s="313">
        <v>28469</v>
      </c>
      <c r="O19" s="314">
        <v>18586</v>
      </c>
      <c r="P19" s="314">
        <v>9878</v>
      </c>
      <c r="Q19" s="316">
        <v>5</v>
      </c>
      <c r="R19" s="314">
        <v>11964</v>
      </c>
      <c r="S19" s="314">
        <v>10312</v>
      </c>
      <c r="T19" s="314">
        <v>1652</v>
      </c>
      <c r="U19" s="315">
        <v>0</v>
      </c>
    </row>
    <row r="20" spans="1:21" ht="20.100000000000001" customHeight="1">
      <c r="A20" s="321" t="s">
        <v>167</v>
      </c>
      <c r="B20" s="299">
        <v>5898</v>
      </c>
      <c r="C20" s="300">
        <v>3934</v>
      </c>
      <c r="D20" s="300">
        <v>1962</v>
      </c>
      <c r="E20" s="301">
        <v>2</v>
      </c>
      <c r="F20" s="299">
        <v>3106</v>
      </c>
      <c r="G20" s="312">
        <v>2044</v>
      </c>
      <c r="H20" s="312">
        <v>1061</v>
      </c>
      <c r="I20" s="301">
        <v>1</v>
      </c>
      <c r="J20" s="303">
        <v>1440</v>
      </c>
      <c r="K20" s="312">
        <v>994</v>
      </c>
      <c r="L20" s="312">
        <v>446</v>
      </c>
      <c r="M20" s="301">
        <v>0</v>
      </c>
      <c r="N20" s="303">
        <v>1149</v>
      </c>
      <c r="O20" s="312">
        <v>736</v>
      </c>
      <c r="P20" s="312">
        <v>412</v>
      </c>
      <c r="Q20" s="301">
        <v>1</v>
      </c>
      <c r="R20" s="303">
        <v>203</v>
      </c>
      <c r="S20" s="312">
        <v>160</v>
      </c>
      <c r="T20" s="312">
        <v>43</v>
      </c>
      <c r="U20" s="305">
        <v>0</v>
      </c>
    </row>
    <row r="21" spans="1:21" ht="20.100000000000001" customHeight="1">
      <c r="A21" s="323" t="s">
        <v>97</v>
      </c>
      <c r="B21" s="317">
        <v>102878</v>
      </c>
      <c r="C21" s="318">
        <v>70017</v>
      </c>
      <c r="D21" s="318">
        <v>32845</v>
      </c>
      <c r="E21" s="319">
        <v>16</v>
      </c>
      <c r="F21" s="317">
        <v>30652</v>
      </c>
      <c r="G21" s="318">
        <v>20256</v>
      </c>
      <c r="H21" s="318">
        <v>10391</v>
      </c>
      <c r="I21" s="319">
        <v>5</v>
      </c>
      <c r="J21" s="320">
        <v>30441</v>
      </c>
      <c r="K21" s="318">
        <v>19967</v>
      </c>
      <c r="L21" s="318">
        <v>10469</v>
      </c>
      <c r="M21" s="319">
        <v>5</v>
      </c>
      <c r="N21" s="320">
        <v>29618</v>
      </c>
      <c r="O21" s="318">
        <v>19322</v>
      </c>
      <c r="P21" s="318">
        <v>10290</v>
      </c>
      <c r="Q21" s="319">
        <v>6</v>
      </c>
      <c r="R21" s="320">
        <v>12167</v>
      </c>
      <c r="S21" s="318">
        <v>10472</v>
      </c>
      <c r="T21" s="318">
        <v>1695</v>
      </c>
      <c r="U21" s="319">
        <v>0</v>
      </c>
    </row>
    <row r="22" spans="1:21">
      <c r="A22" s="1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</row>
    <row r="23" spans="1:21">
      <c r="A23" s="133" t="s">
        <v>98</v>
      </c>
      <c r="B23" s="134"/>
      <c r="C23" s="135"/>
      <c r="D23" s="135"/>
      <c r="E23" s="134"/>
      <c r="F23" s="134"/>
      <c r="G23" s="134"/>
      <c r="H23" s="134"/>
      <c r="I23" s="134"/>
      <c r="J23" s="134"/>
      <c r="K23" s="136"/>
      <c r="L23" s="136"/>
      <c r="M23" s="134"/>
      <c r="N23" s="134"/>
      <c r="O23" s="135"/>
      <c r="P23" s="135"/>
      <c r="Q23" s="135"/>
      <c r="R23" s="135"/>
      <c r="S23" s="134"/>
      <c r="T23" s="134"/>
      <c r="U23" s="134"/>
    </row>
    <row r="24" spans="1:21">
      <c r="A24" s="133" t="s">
        <v>99</v>
      </c>
      <c r="B24" s="134"/>
      <c r="C24" s="135"/>
      <c r="D24" s="135"/>
      <c r="E24" s="134"/>
      <c r="F24" s="134"/>
      <c r="G24" s="134"/>
      <c r="H24" s="134"/>
      <c r="I24" s="134"/>
      <c r="J24" s="134"/>
      <c r="K24" s="136"/>
      <c r="L24" s="136"/>
      <c r="M24" s="134"/>
      <c r="N24" s="134"/>
      <c r="O24" s="135"/>
      <c r="P24" s="135"/>
      <c r="Q24" s="135"/>
      <c r="R24" s="135"/>
      <c r="S24" s="134"/>
      <c r="T24" s="134"/>
      <c r="U24" s="134"/>
    </row>
    <row r="25" spans="1:21">
      <c r="A25" s="137" t="s">
        <v>100</v>
      </c>
      <c r="B25" s="134"/>
      <c r="C25" s="134"/>
      <c r="D25" s="134"/>
      <c r="E25" s="134"/>
      <c r="F25" s="134"/>
      <c r="G25" s="134"/>
      <c r="H25" s="134"/>
      <c r="I25" s="134"/>
      <c r="J25" s="134"/>
      <c r="K25" s="134"/>
      <c r="L25" s="134"/>
      <c r="M25" s="134"/>
      <c r="N25" s="134"/>
      <c r="O25" s="134"/>
      <c r="P25" s="134"/>
      <c r="Q25" s="135"/>
      <c r="R25" s="135"/>
      <c r="S25" s="134"/>
      <c r="T25" s="134"/>
      <c r="U25" s="134"/>
    </row>
    <row r="26" spans="1:21" ht="15.75">
      <c r="A26" s="123" t="s">
        <v>202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9"/>
      <c r="L26" s="139"/>
      <c r="M26" s="138"/>
      <c r="N26" s="138"/>
      <c r="O26" s="140"/>
      <c r="P26" s="140"/>
      <c r="Q26" s="141"/>
      <c r="R26" s="141"/>
      <c r="S26" s="140"/>
      <c r="T26" s="140"/>
      <c r="U26" s="140"/>
    </row>
    <row r="27" spans="1:21" ht="15.75">
      <c r="A27" s="123" t="s">
        <v>203</v>
      </c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2"/>
      <c r="T27" s="142"/>
      <c r="U27" s="142"/>
    </row>
    <row r="28" spans="1:21" s="1" customFormat="1" ht="21" customHeight="1">
      <c r="A28" s="123" t="s">
        <v>204</v>
      </c>
      <c r="D28" s="298" t="s">
        <v>161</v>
      </c>
    </row>
    <row r="29" spans="1:21" ht="15.75">
      <c r="A29" s="143" t="s">
        <v>172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</sheetData>
  <mergeCells count="5">
    <mergeCell ref="B9:E9"/>
    <mergeCell ref="F9:I9"/>
    <mergeCell ref="J9:M9"/>
    <mergeCell ref="N9:Q9"/>
    <mergeCell ref="R9:U9"/>
  </mergeCells>
  <hyperlinks>
    <hyperlink ref="D28" r:id="rId1" xr:uid="{2F56353F-3ED3-464E-9F05-00ADDE323343}"/>
  </hyperlinks>
  <pageMargins left="0.25" right="0.25" top="0.75" bottom="0.75" header="0.3" footer="0.3"/>
  <pageSetup paperSize="9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5:AA26"/>
  <sheetViews>
    <sheetView showGridLines="0" zoomScaleNormal="100" workbookViewId="0">
      <selection activeCell="A5" sqref="A5"/>
    </sheetView>
  </sheetViews>
  <sheetFormatPr baseColWidth="10" defaultColWidth="11.42578125" defaultRowHeight="15"/>
  <cols>
    <col min="1" max="1" width="14.28515625" style="1" customWidth="1"/>
    <col min="2" max="4" width="6.7109375" style="1" customWidth="1"/>
    <col min="5" max="5" width="5.140625" style="1" customWidth="1"/>
    <col min="6" max="8" width="6.7109375" style="1" customWidth="1"/>
    <col min="9" max="9" width="5.140625" style="1" customWidth="1"/>
    <col min="10" max="12" width="6.7109375" style="1" customWidth="1"/>
    <col min="13" max="13" width="5.140625" style="1" customWidth="1"/>
    <col min="14" max="16" width="6.7109375" style="1" customWidth="1"/>
    <col min="17" max="17" width="5.140625" style="1" customWidth="1"/>
    <col min="18" max="20" width="6.7109375" style="1" customWidth="1"/>
    <col min="21" max="21" width="5.140625" style="1" customWidth="1"/>
    <col min="22" max="16384" width="11.42578125" style="1"/>
  </cols>
  <sheetData>
    <row r="5" spans="1:25" ht="18">
      <c r="A5" s="60" t="s">
        <v>168</v>
      </c>
      <c r="E5" s="110"/>
    </row>
    <row r="6" spans="1:25" ht="18">
      <c r="A6" s="61" t="s">
        <v>101</v>
      </c>
    </row>
    <row r="7" spans="1:25" s="4" customFormat="1" ht="18">
      <c r="B7" s="126"/>
      <c r="E7" s="126"/>
      <c r="G7" s="126"/>
      <c r="H7" s="296"/>
      <c r="I7" s="126"/>
      <c r="J7" s="126"/>
      <c r="K7" s="126"/>
      <c r="L7" s="296"/>
      <c r="M7" s="126"/>
      <c r="N7" s="126"/>
      <c r="O7" s="126"/>
      <c r="P7" s="296"/>
      <c r="Q7" s="126"/>
      <c r="R7" s="126"/>
      <c r="S7" s="126"/>
      <c r="T7" s="296"/>
      <c r="U7" s="126"/>
      <c r="V7" s="145"/>
      <c r="W7" s="145"/>
      <c r="X7" s="145"/>
      <c r="Y7" s="145"/>
    </row>
    <row r="8" spans="1:25" ht="18.75" customHeight="1"/>
    <row r="9" spans="1:25" ht="17.25" customHeight="1">
      <c r="A9" s="128" t="s">
        <v>1</v>
      </c>
      <c r="B9" s="343" t="s">
        <v>2</v>
      </c>
      <c r="C9" s="344"/>
      <c r="D9" s="344"/>
      <c r="E9" s="345"/>
      <c r="F9" s="343" t="s">
        <v>89</v>
      </c>
      <c r="G9" s="347"/>
      <c r="H9" s="347"/>
      <c r="I9" s="348"/>
      <c r="J9" s="343" t="s">
        <v>90</v>
      </c>
      <c r="K9" s="347"/>
      <c r="L9" s="347"/>
      <c r="M9" s="348"/>
      <c r="N9" s="343" t="s">
        <v>91</v>
      </c>
      <c r="O9" s="347"/>
      <c r="P9" s="347"/>
      <c r="Q9" s="348"/>
      <c r="R9" s="343" t="s">
        <v>92</v>
      </c>
      <c r="S9" s="347"/>
      <c r="T9" s="347"/>
      <c r="U9" s="347"/>
      <c r="V9" s="5"/>
      <c r="W9" s="5"/>
    </row>
    <row r="10" spans="1:25" ht="15" customHeight="1">
      <c r="A10" s="129"/>
      <c r="B10" s="130" t="s">
        <v>93</v>
      </c>
      <c r="C10" s="131" t="s">
        <v>94</v>
      </c>
      <c r="D10" s="131" t="s">
        <v>95</v>
      </c>
      <c r="E10" s="132" t="s">
        <v>160</v>
      </c>
      <c r="F10" s="130" t="s">
        <v>93</v>
      </c>
      <c r="G10" s="131" t="s">
        <v>94</v>
      </c>
      <c r="H10" s="131" t="s">
        <v>95</v>
      </c>
      <c r="I10" s="131" t="s">
        <v>160</v>
      </c>
      <c r="J10" s="130" t="s">
        <v>93</v>
      </c>
      <c r="K10" s="131" t="s">
        <v>94</v>
      </c>
      <c r="L10" s="131" t="s">
        <v>95</v>
      </c>
      <c r="M10" s="131" t="s">
        <v>160</v>
      </c>
      <c r="N10" s="130" t="s">
        <v>93</v>
      </c>
      <c r="O10" s="131" t="s">
        <v>94</v>
      </c>
      <c r="P10" s="131" t="s">
        <v>95</v>
      </c>
      <c r="Q10" s="131" t="s">
        <v>160</v>
      </c>
      <c r="R10" s="130" t="s">
        <v>93</v>
      </c>
      <c r="S10" s="131" t="s">
        <v>94</v>
      </c>
      <c r="T10" s="131" t="s">
        <v>95</v>
      </c>
      <c r="U10" s="131" t="s">
        <v>160</v>
      </c>
      <c r="V10" s="5"/>
    </row>
    <row r="11" spans="1:25" ht="20.100000000000001" customHeight="1">
      <c r="A11" s="324" t="s">
        <v>6</v>
      </c>
      <c r="B11" s="299">
        <v>2346</v>
      </c>
      <c r="C11" s="300">
        <v>1652</v>
      </c>
      <c r="D11" s="300">
        <v>694</v>
      </c>
      <c r="E11" s="301">
        <v>0</v>
      </c>
      <c r="F11" s="299">
        <v>726</v>
      </c>
      <c r="G11" s="302">
        <v>498</v>
      </c>
      <c r="H11" s="302">
        <v>228</v>
      </c>
      <c r="I11" s="301">
        <v>0</v>
      </c>
      <c r="J11" s="299">
        <v>624</v>
      </c>
      <c r="K11" s="302">
        <v>407</v>
      </c>
      <c r="L11" s="302">
        <v>217</v>
      </c>
      <c r="M11" s="301">
        <v>0</v>
      </c>
      <c r="N11" s="299">
        <v>688</v>
      </c>
      <c r="O11" s="302">
        <v>475</v>
      </c>
      <c r="P11" s="302">
        <v>213</v>
      </c>
      <c r="Q11" s="301">
        <v>0</v>
      </c>
      <c r="R11" s="299">
        <v>308</v>
      </c>
      <c r="S11" s="302">
        <v>272</v>
      </c>
      <c r="T11" s="302">
        <v>36</v>
      </c>
      <c r="U11" s="304">
        <v>0</v>
      </c>
      <c r="V11" s="57"/>
      <c r="W11" s="146"/>
      <c r="X11" s="146"/>
      <c r="Y11" s="146"/>
    </row>
    <row r="12" spans="1:25" ht="20.100000000000001" customHeight="1">
      <c r="A12" s="324" t="s">
        <v>7</v>
      </c>
      <c r="B12" s="299">
        <v>6971</v>
      </c>
      <c r="C12" s="300">
        <v>4637</v>
      </c>
      <c r="D12" s="300">
        <v>2332</v>
      </c>
      <c r="E12" s="301">
        <v>2</v>
      </c>
      <c r="F12" s="299">
        <v>2043</v>
      </c>
      <c r="G12" s="302">
        <v>1340</v>
      </c>
      <c r="H12" s="302">
        <v>703</v>
      </c>
      <c r="I12" s="301">
        <v>0</v>
      </c>
      <c r="J12" s="299">
        <v>2030</v>
      </c>
      <c r="K12" s="302">
        <v>1274</v>
      </c>
      <c r="L12" s="302">
        <v>756</v>
      </c>
      <c r="M12" s="301">
        <v>0</v>
      </c>
      <c r="N12" s="299">
        <v>2087</v>
      </c>
      <c r="O12" s="302">
        <v>1342</v>
      </c>
      <c r="P12" s="302">
        <v>743</v>
      </c>
      <c r="Q12" s="301">
        <v>2</v>
      </c>
      <c r="R12" s="299">
        <v>811</v>
      </c>
      <c r="S12" s="302">
        <v>681</v>
      </c>
      <c r="T12" s="302">
        <v>130</v>
      </c>
      <c r="U12" s="305">
        <v>0</v>
      </c>
      <c r="V12" s="57"/>
      <c r="W12" s="146"/>
      <c r="X12" s="146"/>
      <c r="Y12" s="146"/>
    </row>
    <row r="13" spans="1:25" ht="20.100000000000001" customHeight="1">
      <c r="A13" s="324" t="s">
        <v>8</v>
      </c>
      <c r="B13" s="299">
        <v>16421</v>
      </c>
      <c r="C13" s="300">
        <v>11835</v>
      </c>
      <c r="D13" s="300">
        <v>4584</v>
      </c>
      <c r="E13" s="301">
        <v>2</v>
      </c>
      <c r="F13" s="299">
        <v>4911</v>
      </c>
      <c r="G13" s="302">
        <v>3425</v>
      </c>
      <c r="H13" s="302">
        <v>1485</v>
      </c>
      <c r="I13" s="301">
        <v>1</v>
      </c>
      <c r="J13" s="299">
        <v>4794</v>
      </c>
      <c r="K13" s="302">
        <v>3376</v>
      </c>
      <c r="L13" s="302">
        <v>1417</v>
      </c>
      <c r="M13" s="301">
        <v>1</v>
      </c>
      <c r="N13" s="299">
        <v>4651</v>
      </c>
      <c r="O13" s="302">
        <v>3210</v>
      </c>
      <c r="P13" s="302">
        <v>1441</v>
      </c>
      <c r="Q13" s="301">
        <v>0</v>
      </c>
      <c r="R13" s="299">
        <v>2065</v>
      </c>
      <c r="S13" s="302">
        <v>1824</v>
      </c>
      <c r="T13" s="302">
        <v>241</v>
      </c>
      <c r="U13" s="305">
        <v>0</v>
      </c>
      <c r="V13" s="57"/>
      <c r="W13" s="146"/>
      <c r="X13" s="146"/>
      <c r="Y13" s="146"/>
    </row>
    <row r="14" spans="1:25" ht="20.100000000000001" customHeight="1">
      <c r="A14" s="324" t="s">
        <v>9</v>
      </c>
      <c r="B14" s="299">
        <v>21390</v>
      </c>
      <c r="C14" s="300">
        <v>14683</v>
      </c>
      <c r="D14" s="300">
        <v>6706</v>
      </c>
      <c r="E14" s="301">
        <v>1</v>
      </c>
      <c r="F14" s="299">
        <v>6015</v>
      </c>
      <c r="G14" s="302">
        <v>3935</v>
      </c>
      <c r="H14" s="302">
        <v>2080</v>
      </c>
      <c r="I14" s="301">
        <v>0</v>
      </c>
      <c r="J14" s="299">
        <v>6205</v>
      </c>
      <c r="K14" s="302">
        <v>4104</v>
      </c>
      <c r="L14" s="302">
        <v>2100</v>
      </c>
      <c r="M14" s="301">
        <v>1</v>
      </c>
      <c r="N14" s="299">
        <v>6147</v>
      </c>
      <c r="O14" s="302">
        <v>4046</v>
      </c>
      <c r="P14" s="302">
        <v>2101</v>
      </c>
      <c r="Q14" s="301">
        <v>0</v>
      </c>
      <c r="R14" s="299">
        <v>3023</v>
      </c>
      <c r="S14" s="302">
        <v>2598</v>
      </c>
      <c r="T14" s="302">
        <v>425</v>
      </c>
      <c r="U14" s="305">
        <v>0</v>
      </c>
      <c r="V14" s="57"/>
      <c r="W14" s="146"/>
      <c r="X14" s="146"/>
      <c r="Y14" s="146"/>
    </row>
    <row r="15" spans="1:25" ht="20.100000000000001" customHeight="1">
      <c r="A15" s="324" t="s">
        <v>10</v>
      </c>
      <c r="B15" s="299">
        <v>7545</v>
      </c>
      <c r="C15" s="300">
        <v>4995</v>
      </c>
      <c r="D15" s="300">
        <v>2549</v>
      </c>
      <c r="E15" s="301">
        <v>1</v>
      </c>
      <c r="F15" s="299">
        <v>2194</v>
      </c>
      <c r="G15" s="302">
        <v>1392</v>
      </c>
      <c r="H15" s="302">
        <v>801</v>
      </c>
      <c r="I15" s="301">
        <v>1</v>
      </c>
      <c r="J15" s="299">
        <v>2324</v>
      </c>
      <c r="K15" s="302">
        <v>1477</v>
      </c>
      <c r="L15" s="302">
        <v>847</v>
      </c>
      <c r="M15" s="301">
        <v>0</v>
      </c>
      <c r="N15" s="299">
        <v>2212</v>
      </c>
      <c r="O15" s="302">
        <v>1411</v>
      </c>
      <c r="P15" s="302">
        <v>801</v>
      </c>
      <c r="Q15" s="301">
        <v>0</v>
      </c>
      <c r="R15" s="299">
        <v>815</v>
      </c>
      <c r="S15" s="302">
        <v>715</v>
      </c>
      <c r="T15" s="302">
        <v>100</v>
      </c>
      <c r="U15" s="305">
        <v>0</v>
      </c>
      <c r="V15" s="57"/>
      <c r="W15" s="146"/>
      <c r="X15" s="146"/>
      <c r="Y15" s="146"/>
    </row>
    <row r="16" spans="1:25" ht="20.100000000000001" customHeight="1">
      <c r="A16" s="324" t="s">
        <v>11</v>
      </c>
      <c r="B16" s="299">
        <v>14442</v>
      </c>
      <c r="C16" s="300">
        <v>9926</v>
      </c>
      <c r="D16" s="300">
        <v>4510</v>
      </c>
      <c r="E16" s="301">
        <v>6</v>
      </c>
      <c r="F16" s="299">
        <v>4292</v>
      </c>
      <c r="G16" s="302">
        <v>2890</v>
      </c>
      <c r="H16" s="302">
        <v>1400</v>
      </c>
      <c r="I16" s="301">
        <v>2</v>
      </c>
      <c r="J16" s="299">
        <v>4231</v>
      </c>
      <c r="K16" s="302">
        <v>2809</v>
      </c>
      <c r="L16" s="302">
        <v>1422</v>
      </c>
      <c r="M16" s="301">
        <v>0</v>
      </c>
      <c r="N16" s="299">
        <v>4032</v>
      </c>
      <c r="O16" s="302">
        <v>2639</v>
      </c>
      <c r="P16" s="302">
        <v>1389</v>
      </c>
      <c r="Q16" s="301">
        <v>4</v>
      </c>
      <c r="R16" s="299">
        <v>1887</v>
      </c>
      <c r="S16" s="302">
        <v>1588</v>
      </c>
      <c r="T16" s="302">
        <v>299</v>
      </c>
      <c r="U16" s="305">
        <v>0</v>
      </c>
      <c r="V16" s="57"/>
      <c r="W16" s="146"/>
      <c r="X16" s="146"/>
      <c r="Y16" s="146"/>
    </row>
    <row r="17" spans="1:27" ht="20.100000000000001" customHeight="1">
      <c r="A17" s="324" t="s">
        <v>12</v>
      </c>
      <c r="B17" s="299">
        <v>9700</v>
      </c>
      <c r="C17" s="300">
        <v>6679</v>
      </c>
      <c r="D17" s="300">
        <v>3021</v>
      </c>
      <c r="E17" s="301">
        <v>0</v>
      </c>
      <c r="F17" s="299">
        <v>2735</v>
      </c>
      <c r="G17" s="302">
        <v>1804</v>
      </c>
      <c r="H17" s="302">
        <v>931</v>
      </c>
      <c r="I17" s="301">
        <v>0</v>
      </c>
      <c r="J17" s="299">
        <v>2990</v>
      </c>
      <c r="K17" s="302">
        <v>1997</v>
      </c>
      <c r="L17" s="302">
        <v>993</v>
      </c>
      <c r="M17" s="301">
        <v>0</v>
      </c>
      <c r="N17" s="299">
        <v>2858</v>
      </c>
      <c r="O17" s="302">
        <v>1909</v>
      </c>
      <c r="P17" s="302">
        <v>949</v>
      </c>
      <c r="Q17" s="301">
        <v>0</v>
      </c>
      <c r="R17" s="299">
        <v>1117</v>
      </c>
      <c r="S17" s="302">
        <v>969</v>
      </c>
      <c r="T17" s="302">
        <v>148</v>
      </c>
      <c r="U17" s="305">
        <v>0</v>
      </c>
      <c r="V17" s="57"/>
      <c r="W17" s="146"/>
      <c r="X17" s="146"/>
      <c r="Y17" s="146"/>
    </row>
    <row r="18" spans="1:27" ht="20.100000000000001" customHeight="1">
      <c r="A18" s="324" t="s">
        <v>13</v>
      </c>
      <c r="B18" s="299">
        <v>6348</v>
      </c>
      <c r="C18" s="300">
        <v>4433</v>
      </c>
      <c r="D18" s="300">
        <v>1915</v>
      </c>
      <c r="E18" s="301">
        <v>0</v>
      </c>
      <c r="F18" s="299">
        <v>1715</v>
      </c>
      <c r="G18" s="312">
        <v>1219</v>
      </c>
      <c r="H18" s="312">
        <v>496</v>
      </c>
      <c r="I18" s="301">
        <v>0</v>
      </c>
      <c r="J18" s="299">
        <v>1930</v>
      </c>
      <c r="K18" s="312">
        <v>1267</v>
      </c>
      <c r="L18" s="312">
        <v>663</v>
      </c>
      <c r="M18" s="301">
        <v>0</v>
      </c>
      <c r="N18" s="299">
        <v>1871</v>
      </c>
      <c r="O18" s="312">
        <v>1238</v>
      </c>
      <c r="P18" s="312">
        <v>633</v>
      </c>
      <c r="Q18" s="301">
        <v>0</v>
      </c>
      <c r="R18" s="299">
        <v>832</v>
      </c>
      <c r="S18" s="312">
        <v>709</v>
      </c>
      <c r="T18" s="312">
        <v>123</v>
      </c>
      <c r="U18" s="305">
        <v>0</v>
      </c>
      <c r="V18" s="57"/>
      <c r="W18" s="146"/>
      <c r="X18" s="146"/>
      <c r="Y18" s="146"/>
    </row>
    <row r="19" spans="1:27" ht="20.100000000000001" customHeight="1">
      <c r="A19" s="324" t="s">
        <v>14</v>
      </c>
      <c r="B19" s="299">
        <v>17715</v>
      </c>
      <c r="C19" s="300">
        <v>11177</v>
      </c>
      <c r="D19" s="300">
        <v>6534</v>
      </c>
      <c r="E19" s="301">
        <v>4</v>
      </c>
      <c r="F19" s="299">
        <v>6021</v>
      </c>
      <c r="G19" s="312">
        <v>3753</v>
      </c>
      <c r="H19" s="312">
        <v>2267</v>
      </c>
      <c r="I19" s="301">
        <v>1</v>
      </c>
      <c r="J19" s="299">
        <v>5313</v>
      </c>
      <c r="K19" s="312">
        <v>3256</v>
      </c>
      <c r="L19" s="312">
        <v>2054</v>
      </c>
      <c r="M19" s="301">
        <v>3</v>
      </c>
      <c r="N19" s="299">
        <v>5072</v>
      </c>
      <c r="O19" s="312">
        <v>3052</v>
      </c>
      <c r="P19" s="312">
        <v>2020</v>
      </c>
      <c r="Q19" s="301">
        <v>0</v>
      </c>
      <c r="R19" s="299">
        <v>1309</v>
      </c>
      <c r="S19" s="312">
        <v>1116</v>
      </c>
      <c r="T19" s="312">
        <v>193</v>
      </c>
      <c r="U19" s="305">
        <v>0</v>
      </c>
      <c r="V19" s="57"/>
      <c r="W19" s="146"/>
      <c r="X19" s="146"/>
      <c r="Y19" s="146"/>
    </row>
    <row r="20" spans="1:27" ht="20.100000000000001" customHeight="1">
      <c r="A20" s="325" t="s">
        <v>67</v>
      </c>
      <c r="B20" s="317">
        <v>102878</v>
      </c>
      <c r="C20" s="318">
        <v>70017</v>
      </c>
      <c r="D20" s="318">
        <v>32845</v>
      </c>
      <c r="E20" s="326">
        <v>16</v>
      </c>
      <c r="F20" s="317">
        <v>30652</v>
      </c>
      <c r="G20" s="318">
        <v>20256</v>
      </c>
      <c r="H20" s="318">
        <v>10391</v>
      </c>
      <c r="I20" s="326">
        <v>5</v>
      </c>
      <c r="J20" s="317">
        <v>30441</v>
      </c>
      <c r="K20" s="318">
        <v>19967</v>
      </c>
      <c r="L20" s="318">
        <v>10469</v>
      </c>
      <c r="M20" s="326">
        <v>5</v>
      </c>
      <c r="N20" s="317">
        <v>29618</v>
      </c>
      <c r="O20" s="318">
        <v>19322</v>
      </c>
      <c r="P20" s="318">
        <v>10290</v>
      </c>
      <c r="Q20" s="326">
        <v>6</v>
      </c>
      <c r="R20" s="317">
        <v>12167</v>
      </c>
      <c r="S20" s="318">
        <v>10472</v>
      </c>
      <c r="T20" s="318">
        <v>1695</v>
      </c>
      <c r="U20" s="319">
        <v>0</v>
      </c>
      <c r="V20" s="57"/>
      <c r="W20" s="146"/>
      <c r="X20" s="146"/>
      <c r="Y20" s="146"/>
    </row>
    <row r="21" spans="1:27" ht="25.5" customHeight="1"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</row>
    <row r="22" spans="1:27" s="138" customFormat="1" ht="15" customHeight="1">
      <c r="A22" s="123" t="s">
        <v>205</v>
      </c>
      <c r="K22" s="139"/>
      <c r="L22" s="139"/>
      <c r="O22" s="140"/>
      <c r="P22" s="140"/>
      <c r="Q22" s="141"/>
      <c r="R22" s="141"/>
      <c r="S22" s="140"/>
      <c r="T22" s="140"/>
      <c r="U22" s="140"/>
      <c r="V22" s="140"/>
      <c r="W22" s="139"/>
    </row>
    <row r="23" spans="1:27" s="142" customFormat="1" ht="12.75" customHeight="1">
      <c r="A23" s="123" t="s">
        <v>171</v>
      </c>
    </row>
    <row r="24" spans="1:27" s="134" customFormat="1" ht="21" customHeight="1">
      <c r="A24" s="123" t="s">
        <v>162</v>
      </c>
      <c r="E24" s="297" t="s">
        <v>161</v>
      </c>
    </row>
    <row r="25" spans="1:27" ht="15.75">
      <c r="A25" s="143" t="s">
        <v>172</v>
      </c>
      <c r="B25" s="2"/>
      <c r="C25" s="2"/>
      <c r="D25" s="2"/>
      <c r="E25" s="2"/>
      <c r="F25" s="2"/>
      <c r="G25" s="52"/>
      <c r="H25" s="52"/>
      <c r="I25" s="147"/>
      <c r="J25" s="147"/>
      <c r="Y25" s="52"/>
      <c r="Z25" s="147"/>
      <c r="AA25" s="122"/>
    </row>
    <row r="26" spans="1:27">
      <c r="A26" s="2"/>
      <c r="B26" s="2"/>
      <c r="C26" s="2"/>
      <c r="D26" s="2"/>
      <c r="E26" s="2"/>
      <c r="F26" s="2"/>
      <c r="G26" s="52"/>
      <c r="H26" s="52"/>
      <c r="I26" s="147"/>
      <c r="J26" s="147"/>
      <c r="N26" s="57"/>
      <c r="O26" s="57"/>
      <c r="P26" s="57"/>
      <c r="Q26" s="57"/>
      <c r="R26" s="57"/>
      <c r="S26" s="57"/>
      <c r="T26" s="57"/>
      <c r="U26" s="57"/>
      <c r="Y26" s="52"/>
      <c r="Z26" s="147"/>
    </row>
  </sheetData>
  <mergeCells count="5">
    <mergeCell ref="B9:E9"/>
    <mergeCell ref="F9:I9"/>
    <mergeCell ref="J9:M9"/>
    <mergeCell ref="N9:Q9"/>
    <mergeCell ref="R9:U9"/>
  </mergeCells>
  <hyperlinks>
    <hyperlink ref="E24" r:id="rId1" xr:uid="{7072E897-FC6A-451E-87C2-C5563AFA5EF1}"/>
  </hyperlinks>
  <pageMargins left="0.70866141732283472" right="0.59055118110236227" top="0.98425196850393704" bottom="0.98425196850393704" header="0.47244094488188981" footer="0.51181102362204722"/>
  <pageSetup paperSize="9" orientation="landscape" r:id="rId2"/>
  <headerFooter alignWithMargins="0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1F6DB-7EB9-4C36-AB87-139EF41AE399}">
  <dimension ref="A4:M29"/>
  <sheetViews>
    <sheetView showGridLines="0" zoomScaleNormal="100" workbookViewId="0">
      <selection activeCell="A4" sqref="A4:J4"/>
    </sheetView>
  </sheetViews>
  <sheetFormatPr baseColWidth="10" defaultColWidth="11.42578125" defaultRowHeight="15"/>
  <cols>
    <col min="1" max="1" width="30.7109375" style="1" customWidth="1"/>
    <col min="2" max="8" width="10.7109375" style="1" customWidth="1"/>
    <col min="9" max="9" width="13.7109375" style="1" customWidth="1"/>
    <col min="10" max="16384" width="11.42578125" style="1"/>
  </cols>
  <sheetData>
    <row r="4" spans="1:12" ht="18">
      <c r="A4" s="340" t="s">
        <v>107</v>
      </c>
      <c r="B4" s="341"/>
      <c r="C4" s="341"/>
      <c r="D4" s="341"/>
      <c r="E4" s="341"/>
      <c r="F4" s="341"/>
      <c r="G4" s="341"/>
      <c r="H4" s="341"/>
      <c r="I4" s="341"/>
      <c r="J4" s="341"/>
    </row>
    <row r="5" spans="1:12" s="4" customFormat="1" ht="18">
      <c r="A5" s="342" t="s">
        <v>206</v>
      </c>
      <c r="B5" s="341"/>
      <c r="C5" s="341"/>
      <c r="D5" s="341"/>
      <c r="E5" s="341"/>
      <c r="F5" s="341"/>
      <c r="G5" s="341"/>
      <c r="H5" s="341"/>
      <c r="I5" s="341"/>
      <c r="J5" s="341"/>
      <c r="K5" s="48"/>
      <c r="L5" s="48"/>
    </row>
    <row r="6" spans="1:12" s="4" customFormat="1" ht="18">
      <c r="A6" s="260" t="s">
        <v>43</v>
      </c>
      <c r="B6" s="27"/>
      <c r="C6" s="27"/>
      <c r="D6" s="27"/>
      <c r="E6" s="27"/>
      <c r="F6" s="27"/>
      <c r="G6" s="27"/>
      <c r="H6" s="27"/>
      <c r="I6" s="27"/>
      <c r="J6" s="27"/>
      <c r="K6" s="48"/>
      <c r="L6" s="48"/>
    </row>
    <row r="7" spans="1:12" s="4" customFormat="1" ht="13.5" customHeight="1">
      <c r="A7" s="240"/>
      <c r="B7" s="240"/>
      <c r="C7" s="240"/>
      <c r="D7" s="48"/>
      <c r="E7" s="48"/>
      <c r="F7" s="48"/>
      <c r="G7" s="48"/>
      <c r="H7" s="48"/>
      <c r="I7" s="3"/>
    </row>
    <row r="8" spans="1:12" ht="14.25" customHeight="1">
      <c r="A8" s="241" t="s">
        <v>81</v>
      </c>
      <c r="B8" s="349" t="s">
        <v>102</v>
      </c>
      <c r="C8" s="350"/>
      <c r="D8" s="350"/>
      <c r="E8" s="350"/>
      <c r="F8" s="350"/>
      <c r="G8" s="350"/>
      <c r="H8" s="350"/>
      <c r="I8" s="350"/>
      <c r="J8" s="261" t="s">
        <v>103</v>
      </c>
    </row>
    <row r="9" spans="1:12" ht="27.75" customHeight="1">
      <c r="A9" s="111" t="s">
        <v>16</v>
      </c>
      <c r="B9" s="112">
        <v>2005</v>
      </c>
      <c r="C9" s="112">
        <v>2010</v>
      </c>
      <c r="D9" s="112">
        <v>2015</v>
      </c>
      <c r="E9" s="112">
        <v>2020</v>
      </c>
      <c r="F9" s="112">
        <v>2022</v>
      </c>
      <c r="G9" s="112">
        <v>2023</v>
      </c>
      <c r="H9" s="112">
        <v>2024</v>
      </c>
      <c r="I9" s="113">
        <v>2025</v>
      </c>
      <c r="J9" s="112" t="s">
        <v>104</v>
      </c>
    </row>
    <row r="10" spans="1:12" ht="16.5" customHeight="1">
      <c r="A10" s="213" t="s">
        <v>69</v>
      </c>
      <c r="B10" s="245">
        <v>17985</v>
      </c>
      <c r="C10" s="246">
        <v>16279</v>
      </c>
      <c r="D10" s="246">
        <v>12594</v>
      </c>
      <c r="E10" s="246">
        <v>12986</v>
      </c>
      <c r="F10" s="246">
        <v>13976</v>
      </c>
      <c r="G10" s="246">
        <v>13481</v>
      </c>
      <c r="H10" s="246">
        <v>12579</v>
      </c>
      <c r="I10" s="246">
        <v>12160</v>
      </c>
      <c r="J10" s="262">
        <v>-3.3309484060736168</v>
      </c>
      <c r="L10" s="248"/>
    </row>
    <row r="11" spans="1:12" ht="16.5" customHeight="1">
      <c r="A11" s="213" t="s">
        <v>70</v>
      </c>
      <c r="B11" s="245">
        <v>4091</v>
      </c>
      <c r="C11" s="246">
        <v>4036</v>
      </c>
      <c r="D11" s="246">
        <v>3851</v>
      </c>
      <c r="E11" s="246">
        <v>3975</v>
      </c>
      <c r="F11" s="246">
        <v>4734</v>
      </c>
      <c r="G11" s="246">
        <v>4849</v>
      </c>
      <c r="H11" s="246">
        <v>4448</v>
      </c>
      <c r="I11" s="246">
        <v>3825</v>
      </c>
      <c r="J11" s="262">
        <v>-14.006294964028783</v>
      </c>
      <c r="L11" s="248"/>
    </row>
    <row r="12" spans="1:12" ht="16.5" customHeight="1">
      <c r="A12" s="213" t="s">
        <v>71</v>
      </c>
      <c r="B12" s="245">
        <v>6368</v>
      </c>
      <c r="C12" s="246">
        <v>6262</v>
      </c>
      <c r="D12" s="246">
        <v>5009</v>
      </c>
      <c r="E12" s="246">
        <v>4910</v>
      </c>
      <c r="F12" s="246">
        <v>5451</v>
      </c>
      <c r="G12" s="246">
        <v>4915</v>
      </c>
      <c r="H12" s="246">
        <v>4624</v>
      </c>
      <c r="I12" s="246">
        <v>4343</v>
      </c>
      <c r="J12" s="262">
        <v>-6.0769896193771586</v>
      </c>
      <c r="L12" s="248"/>
    </row>
    <row r="13" spans="1:12" ht="16.5" customHeight="1">
      <c r="A13" s="213" t="s">
        <v>72</v>
      </c>
      <c r="B13" s="245">
        <v>306</v>
      </c>
      <c r="C13" s="246">
        <v>361</v>
      </c>
      <c r="D13" s="246">
        <v>301</v>
      </c>
      <c r="E13" s="246">
        <v>331</v>
      </c>
      <c r="F13" s="246">
        <v>381</v>
      </c>
      <c r="G13" s="246">
        <v>471</v>
      </c>
      <c r="H13" s="246">
        <v>437</v>
      </c>
      <c r="I13" s="246">
        <v>409</v>
      </c>
      <c r="J13" s="262">
        <v>-6.4073226544622486</v>
      </c>
      <c r="L13" s="248"/>
    </row>
    <row r="14" spans="1:12" ht="16.5" customHeight="1">
      <c r="A14" s="213" t="s">
        <v>73</v>
      </c>
      <c r="B14" s="245">
        <v>560</v>
      </c>
      <c r="C14" s="246">
        <v>775</v>
      </c>
      <c r="D14" s="246">
        <v>709</v>
      </c>
      <c r="E14" s="246">
        <v>725</v>
      </c>
      <c r="F14" s="246">
        <v>873</v>
      </c>
      <c r="G14" s="246">
        <v>926</v>
      </c>
      <c r="H14" s="246">
        <v>863</v>
      </c>
      <c r="I14" s="246">
        <v>876</v>
      </c>
      <c r="J14" s="262">
        <v>1.5063731170336041</v>
      </c>
      <c r="L14" s="248"/>
    </row>
    <row r="15" spans="1:12" ht="16.5" customHeight="1">
      <c r="A15" s="213" t="s">
        <v>74</v>
      </c>
      <c r="B15" s="245">
        <v>4964</v>
      </c>
      <c r="C15" s="246">
        <v>4078</v>
      </c>
      <c r="D15" s="246">
        <v>2936</v>
      </c>
      <c r="E15" s="246">
        <v>1947</v>
      </c>
      <c r="F15" s="246">
        <v>2758</v>
      </c>
      <c r="G15" s="246">
        <v>2541</v>
      </c>
      <c r="H15" s="246">
        <v>2450</v>
      </c>
      <c r="I15" s="246">
        <v>2392</v>
      </c>
      <c r="J15" s="262">
        <v>-2.3673469387755119</v>
      </c>
      <c r="L15" s="248"/>
    </row>
    <row r="16" spans="1:12" ht="16.5" customHeight="1">
      <c r="A16" s="213" t="s">
        <v>75</v>
      </c>
      <c r="B16" s="245">
        <v>747</v>
      </c>
      <c r="C16" s="246">
        <v>773</v>
      </c>
      <c r="D16" s="246">
        <v>542</v>
      </c>
      <c r="E16" s="246">
        <v>637</v>
      </c>
      <c r="F16" s="246">
        <v>884</v>
      </c>
      <c r="G16" s="246">
        <v>746</v>
      </c>
      <c r="H16" s="246">
        <v>692</v>
      </c>
      <c r="I16" s="246">
        <v>574</v>
      </c>
      <c r="J16" s="262">
        <v>-17.052023121387279</v>
      </c>
      <c r="L16" s="248"/>
    </row>
    <row r="17" spans="1:13" ht="15" customHeight="1">
      <c r="A17" s="213" t="s">
        <v>76</v>
      </c>
      <c r="B17" s="245">
        <v>2567</v>
      </c>
      <c r="C17" s="246">
        <v>2538</v>
      </c>
      <c r="D17" s="246">
        <v>2256</v>
      </c>
      <c r="E17" s="246">
        <v>2739</v>
      </c>
      <c r="F17" s="246">
        <v>3007</v>
      </c>
      <c r="G17" s="246">
        <v>3182</v>
      </c>
      <c r="H17" s="246">
        <v>3105</v>
      </c>
      <c r="I17" s="246">
        <v>2967</v>
      </c>
      <c r="J17" s="262">
        <v>-4.4444444444444429</v>
      </c>
      <c r="L17" s="248"/>
      <c r="M17" s="20"/>
    </row>
    <row r="18" spans="1:13" ht="17.25" customHeight="1">
      <c r="A18" s="263" t="s">
        <v>96</v>
      </c>
      <c r="B18" s="264">
        <v>37588</v>
      </c>
      <c r="C18" s="264">
        <v>35102</v>
      </c>
      <c r="D18" s="264">
        <v>28198</v>
      </c>
      <c r="E18" s="264">
        <v>28250</v>
      </c>
      <c r="F18" s="264">
        <v>32064</v>
      </c>
      <c r="G18" s="264">
        <v>31111</v>
      </c>
      <c r="H18" s="264">
        <v>29198</v>
      </c>
      <c r="I18" s="264">
        <v>27546</v>
      </c>
      <c r="J18" s="265">
        <v>-5.6579217754640752</v>
      </c>
      <c r="L18" s="248"/>
      <c r="M18" s="20"/>
    </row>
    <row r="19" spans="1:13" ht="15" customHeight="1">
      <c r="A19" s="213" t="s">
        <v>78</v>
      </c>
      <c r="B19" s="245">
        <v>964</v>
      </c>
      <c r="C19" s="246">
        <v>4659</v>
      </c>
      <c r="D19" s="246">
        <v>4286</v>
      </c>
      <c r="E19" s="246">
        <v>3719</v>
      </c>
      <c r="F19" s="246">
        <v>3169</v>
      </c>
      <c r="G19" s="246">
        <v>2971</v>
      </c>
      <c r="H19" s="246">
        <v>2921</v>
      </c>
      <c r="I19" s="246">
        <v>3106</v>
      </c>
      <c r="J19" s="262">
        <v>6.3334474495035948</v>
      </c>
      <c r="L19" s="248"/>
      <c r="M19" s="20"/>
    </row>
    <row r="20" spans="1:13" ht="16.5" customHeight="1">
      <c r="A20" s="115" t="s">
        <v>85</v>
      </c>
      <c r="B20" s="116">
        <v>38552</v>
      </c>
      <c r="C20" s="116">
        <v>39761</v>
      </c>
      <c r="D20" s="116">
        <v>32484</v>
      </c>
      <c r="E20" s="116">
        <v>31969</v>
      </c>
      <c r="F20" s="148">
        <v>35233</v>
      </c>
      <c r="G20" s="148">
        <v>34082</v>
      </c>
      <c r="H20" s="148">
        <v>32119</v>
      </c>
      <c r="I20" s="148">
        <v>30652</v>
      </c>
      <c r="J20" s="103">
        <v>-4.5673900183691956</v>
      </c>
      <c r="K20" s="105"/>
    </row>
    <row r="21" spans="1:13" ht="16.5" customHeight="1">
      <c r="A21" s="251"/>
      <c r="B21" s="252"/>
      <c r="C21" s="252"/>
      <c r="D21" s="252"/>
      <c r="E21" s="252"/>
      <c r="F21" s="252"/>
      <c r="G21" s="252"/>
      <c r="H21" s="252"/>
      <c r="I21" s="252"/>
      <c r="J21" s="254"/>
    </row>
    <row r="22" spans="1:13" ht="11.25" customHeight="1">
      <c r="A22" s="137" t="s">
        <v>105</v>
      </c>
      <c r="K22" s="259"/>
    </row>
    <row r="23" spans="1:13" ht="11.25" customHeight="1">
      <c r="A23" s="137" t="s">
        <v>106</v>
      </c>
      <c r="K23" s="259"/>
    </row>
    <row r="24" spans="1:13" ht="18.75" customHeight="1">
      <c r="A24" s="123" t="s">
        <v>100</v>
      </c>
      <c r="K24" s="259"/>
    </row>
    <row r="25" spans="1:13" s="8" customFormat="1" ht="13.5" customHeight="1">
      <c r="A25" s="123"/>
    </row>
    <row r="26" spans="1:13" s="8" customFormat="1" ht="16.5" customHeight="1">
      <c r="A26" s="123" t="s">
        <v>108</v>
      </c>
    </row>
    <row r="28" spans="1:13">
      <c r="D28" s="121"/>
    </row>
    <row r="29" spans="1:13">
      <c r="D29" s="121"/>
    </row>
  </sheetData>
  <mergeCells count="3">
    <mergeCell ref="A4:J4"/>
    <mergeCell ref="A5:J5"/>
    <mergeCell ref="B8:I8"/>
  </mergeCells>
  <pageMargins left="0.97" right="0.6692913385826772" top="0.49" bottom="0.45" header="0.25" footer="0.36"/>
  <pageSetup paperSize="9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B3502-099F-40DE-B255-22AE265655AA}">
  <dimension ref="A4:M29"/>
  <sheetViews>
    <sheetView showGridLines="0" zoomScaleNormal="100" workbookViewId="0">
      <selection activeCell="A4" sqref="A4:J4"/>
    </sheetView>
  </sheetViews>
  <sheetFormatPr baseColWidth="10" defaultColWidth="11.42578125" defaultRowHeight="15"/>
  <cols>
    <col min="1" max="1" width="30.7109375" style="1" customWidth="1"/>
    <col min="2" max="8" width="10.7109375" style="1" customWidth="1"/>
    <col min="9" max="9" width="13.7109375" style="1" customWidth="1"/>
    <col min="10" max="16384" width="11.42578125" style="1"/>
  </cols>
  <sheetData>
    <row r="4" spans="1:12" ht="18">
      <c r="A4" s="340" t="s">
        <v>107</v>
      </c>
      <c r="B4" s="341"/>
      <c r="C4" s="341"/>
      <c r="D4" s="341"/>
      <c r="E4" s="341"/>
      <c r="F4" s="341"/>
      <c r="G4" s="341"/>
      <c r="H4" s="341"/>
      <c r="I4" s="341"/>
      <c r="J4" s="341"/>
    </row>
    <row r="5" spans="1:12" s="4" customFormat="1" ht="18">
      <c r="A5" s="342" t="s">
        <v>206</v>
      </c>
      <c r="B5" s="341"/>
      <c r="C5" s="341"/>
      <c r="D5" s="341"/>
      <c r="E5" s="341"/>
      <c r="F5" s="341"/>
      <c r="G5" s="341"/>
      <c r="H5" s="341"/>
      <c r="I5" s="341"/>
      <c r="J5" s="341"/>
      <c r="K5" s="48"/>
      <c r="L5" s="48"/>
    </row>
    <row r="6" spans="1:12" s="4" customFormat="1" ht="18">
      <c r="A6" s="329" t="s">
        <v>6</v>
      </c>
      <c r="B6" s="328"/>
      <c r="C6" s="328"/>
      <c r="D6" s="328"/>
      <c r="E6" s="328"/>
      <c r="F6" s="328"/>
      <c r="G6" s="328"/>
      <c r="H6" s="328"/>
      <c r="I6" s="328"/>
      <c r="J6" s="328"/>
      <c r="K6" s="48"/>
      <c r="L6" s="48"/>
    </row>
    <row r="7" spans="1:12" s="4" customFormat="1" ht="13.5" customHeight="1">
      <c r="A7" s="240"/>
      <c r="B7" s="240"/>
      <c r="C7" s="240"/>
      <c r="D7" s="48"/>
      <c r="E7" s="48"/>
      <c r="F7" s="48"/>
      <c r="G7" s="48"/>
      <c r="H7" s="48"/>
      <c r="I7" s="3"/>
    </row>
    <row r="8" spans="1:12" ht="14.25" customHeight="1">
      <c r="A8" s="241" t="s">
        <v>81</v>
      </c>
      <c r="B8" s="349" t="s">
        <v>102</v>
      </c>
      <c r="C8" s="350"/>
      <c r="D8" s="350"/>
      <c r="E8" s="350"/>
      <c r="F8" s="350"/>
      <c r="G8" s="350"/>
      <c r="H8" s="350"/>
      <c r="I8" s="350"/>
      <c r="J8" s="261" t="s">
        <v>103</v>
      </c>
    </row>
    <row r="9" spans="1:12" ht="27.75" customHeight="1">
      <c r="A9" s="111" t="s">
        <v>16</v>
      </c>
      <c r="B9" s="112">
        <v>2005</v>
      </c>
      <c r="C9" s="112">
        <v>2010</v>
      </c>
      <c r="D9" s="112">
        <v>2015</v>
      </c>
      <c r="E9" s="112">
        <v>2020</v>
      </c>
      <c r="F9" s="112">
        <v>2022</v>
      </c>
      <c r="G9" s="112">
        <v>2023</v>
      </c>
      <c r="H9" s="112">
        <v>2024</v>
      </c>
      <c r="I9" s="113">
        <v>2025</v>
      </c>
      <c r="J9" s="112" t="s">
        <v>104</v>
      </c>
    </row>
    <row r="10" spans="1:12" ht="16.5" customHeight="1">
      <c r="A10" s="213" t="s">
        <v>69</v>
      </c>
      <c r="B10" s="245">
        <v>496</v>
      </c>
      <c r="C10" s="246">
        <v>393</v>
      </c>
      <c r="D10" s="246">
        <v>308</v>
      </c>
      <c r="E10" s="246">
        <v>328</v>
      </c>
      <c r="F10" s="246">
        <v>410</v>
      </c>
      <c r="G10" s="246">
        <v>377</v>
      </c>
      <c r="H10" s="246">
        <v>284</v>
      </c>
      <c r="I10" s="246">
        <v>281</v>
      </c>
      <c r="J10" s="262">
        <v>-1.0563380281690087</v>
      </c>
      <c r="L10" s="248"/>
    </row>
    <row r="11" spans="1:12" ht="16.5" customHeight="1">
      <c r="A11" s="213" t="s">
        <v>70</v>
      </c>
      <c r="B11" s="245">
        <v>46</v>
      </c>
      <c r="C11" s="246">
        <v>41</v>
      </c>
      <c r="D11" s="246">
        <v>44</v>
      </c>
      <c r="E11" s="246">
        <v>36</v>
      </c>
      <c r="F11" s="246">
        <v>83</v>
      </c>
      <c r="G11" s="246">
        <v>83</v>
      </c>
      <c r="H11" s="246">
        <v>62</v>
      </c>
      <c r="I11" s="246">
        <v>43</v>
      </c>
      <c r="J11" s="262">
        <v>-30.645161290322577</v>
      </c>
      <c r="L11" s="248"/>
    </row>
    <row r="12" spans="1:12" ht="16.5" customHeight="1">
      <c r="A12" s="213" t="s">
        <v>71</v>
      </c>
      <c r="B12" s="245">
        <v>122</v>
      </c>
      <c r="C12" s="246">
        <v>116</v>
      </c>
      <c r="D12" s="246">
        <v>100</v>
      </c>
      <c r="E12" s="246">
        <v>121</v>
      </c>
      <c r="F12" s="246">
        <v>107</v>
      </c>
      <c r="G12" s="246">
        <v>95</v>
      </c>
      <c r="H12" s="246">
        <v>113</v>
      </c>
      <c r="I12" s="246">
        <v>102</v>
      </c>
      <c r="J12" s="262">
        <v>-9.7345132743362939</v>
      </c>
      <c r="L12" s="248"/>
    </row>
    <row r="13" spans="1:12" ht="16.5" customHeight="1">
      <c r="A13" s="213" t="s">
        <v>72</v>
      </c>
      <c r="B13" s="245">
        <v>5</v>
      </c>
      <c r="C13" s="246">
        <v>3</v>
      </c>
      <c r="D13" s="246">
        <v>6</v>
      </c>
      <c r="E13" s="246">
        <v>7</v>
      </c>
      <c r="F13" s="246">
        <v>8</v>
      </c>
      <c r="G13" s="246">
        <v>6</v>
      </c>
      <c r="H13" s="246">
        <v>10</v>
      </c>
      <c r="I13" s="246">
        <v>7</v>
      </c>
      <c r="J13" s="262">
        <v>-30</v>
      </c>
      <c r="L13" s="248"/>
    </row>
    <row r="14" spans="1:12" ht="16.5" customHeight="1">
      <c r="A14" s="213" t="s">
        <v>73</v>
      </c>
      <c r="B14" s="245">
        <v>2</v>
      </c>
      <c r="C14" s="246">
        <v>2</v>
      </c>
      <c r="D14" s="246">
        <v>0</v>
      </c>
      <c r="E14" s="246">
        <v>2</v>
      </c>
      <c r="F14" s="246">
        <v>1</v>
      </c>
      <c r="G14" s="246">
        <v>1</v>
      </c>
      <c r="H14" s="246">
        <v>3</v>
      </c>
      <c r="I14" s="246">
        <v>1</v>
      </c>
      <c r="J14" s="262">
        <v>-66.666666666666671</v>
      </c>
      <c r="L14" s="248"/>
    </row>
    <row r="15" spans="1:12" ht="16.5" customHeight="1">
      <c r="A15" s="213" t="s">
        <v>74</v>
      </c>
      <c r="B15" s="245">
        <v>96</v>
      </c>
      <c r="C15" s="246">
        <v>87</v>
      </c>
      <c r="D15" s="246">
        <v>73</v>
      </c>
      <c r="E15" s="246">
        <v>44</v>
      </c>
      <c r="F15" s="246">
        <v>60</v>
      </c>
      <c r="G15" s="246">
        <v>56</v>
      </c>
      <c r="H15" s="246">
        <v>46</v>
      </c>
      <c r="I15" s="246">
        <v>73</v>
      </c>
      <c r="J15" s="262">
        <v>58.695652173913032</v>
      </c>
      <c r="L15" s="248"/>
    </row>
    <row r="16" spans="1:12" ht="16.5" customHeight="1">
      <c r="A16" s="213" t="s">
        <v>75</v>
      </c>
      <c r="B16" s="245">
        <v>8</v>
      </c>
      <c r="C16" s="246">
        <v>8</v>
      </c>
      <c r="D16" s="246">
        <v>7</v>
      </c>
      <c r="E16" s="246">
        <v>5</v>
      </c>
      <c r="F16" s="246">
        <v>6</v>
      </c>
      <c r="G16" s="246">
        <v>13</v>
      </c>
      <c r="H16" s="246">
        <v>7</v>
      </c>
      <c r="I16" s="246">
        <v>7</v>
      </c>
      <c r="J16" s="262">
        <v>0</v>
      </c>
      <c r="L16" s="248"/>
    </row>
    <row r="17" spans="1:13" ht="15" customHeight="1">
      <c r="A17" s="213" t="s">
        <v>76</v>
      </c>
      <c r="B17" s="245">
        <v>69</v>
      </c>
      <c r="C17" s="246">
        <v>33</v>
      </c>
      <c r="D17" s="246">
        <v>76</v>
      </c>
      <c r="E17" s="246">
        <v>46</v>
      </c>
      <c r="F17" s="246">
        <v>73</v>
      </c>
      <c r="G17" s="246">
        <v>56</v>
      </c>
      <c r="H17" s="246">
        <v>64</v>
      </c>
      <c r="I17" s="246">
        <v>58</v>
      </c>
      <c r="J17" s="262">
        <v>-9.375</v>
      </c>
      <c r="L17" s="248"/>
      <c r="M17" s="20"/>
    </row>
    <row r="18" spans="1:13" ht="17.25" customHeight="1">
      <c r="A18" s="263" t="s">
        <v>96</v>
      </c>
      <c r="B18" s="264">
        <v>844</v>
      </c>
      <c r="C18" s="264">
        <v>683</v>
      </c>
      <c r="D18" s="264">
        <v>614</v>
      </c>
      <c r="E18" s="264">
        <v>589</v>
      </c>
      <c r="F18" s="264">
        <v>748</v>
      </c>
      <c r="G18" s="264">
        <v>687</v>
      </c>
      <c r="H18" s="264">
        <v>589</v>
      </c>
      <c r="I18" s="264">
        <v>572</v>
      </c>
      <c r="J18" s="265">
        <v>-2.8862478777589189</v>
      </c>
      <c r="L18" s="248"/>
      <c r="M18" s="20"/>
    </row>
    <row r="19" spans="1:13" ht="15" customHeight="1">
      <c r="A19" s="213" t="s">
        <v>78</v>
      </c>
      <c r="B19" s="245">
        <v>20</v>
      </c>
      <c r="C19" s="246">
        <v>217</v>
      </c>
      <c r="D19" s="246">
        <v>184</v>
      </c>
      <c r="E19" s="246">
        <v>195</v>
      </c>
      <c r="F19" s="246">
        <v>169</v>
      </c>
      <c r="G19" s="246">
        <v>150</v>
      </c>
      <c r="H19" s="246">
        <v>160</v>
      </c>
      <c r="I19" s="246">
        <v>154</v>
      </c>
      <c r="J19" s="262">
        <v>-3.75</v>
      </c>
      <c r="L19" s="248"/>
      <c r="M19" s="20"/>
    </row>
    <row r="20" spans="1:13" ht="16.5" customHeight="1">
      <c r="A20" s="115" t="s">
        <v>85</v>
      </c>
      <c r="B20" s="116">
        <v>864</v>
      </c>
      <c r="C20" s="116">
        <v>900</v>
      </c>
      <c r="D20" s="116">
        <v>798</v>
      </c>
      <c r="E20" s="116">
        <v>784</v>
      </c>
      <c r="F20" s="148">
        <v>917</v>
      </c>
      <c r="G20" s="148">
        <v>837</v>
      </c>
      <c r="H20" s="148">
        <v>749</v>
      </c>
      <c r="I20" s="148">
        <v>726</v>
      </c>
      <c r="J20" s="103">
        <v>-3.070761014686255</v>
      </c>
      <c r="K20" s="105"/>
    </row>
    <row r="21" spans="1:13" ht="16.5" customHeight="1">
      <c r="A21" s="251"/>
      <c r="B21" s="252"/>
      <c r="C21" s="252"/>
      <c r="D21" s="252"/>
      <c r="E21" s="252"/>
      <c r="F21" s="252"/>
      <c r="G21" s="252"/>
      <c r="H21" s="252"/>
      <c r="I21" s="252"/>
      <c r="J21" s="254"/>
    </row>
    <row r="22" spans="1:13" ht="11.25" customHeight="1">
      <c r="A22" s="137" t="s">
        <v>105</v>
      </c>
      <c r="K22" s="259"/>
    </row>
    <row r="23" spans="1:13" ht="11.25" customHeight="1">
      <c r="A23" s="137" t="s">
        <v>106</v>
      </c>
      <c r="K23" s="259"/>
    </row>
    <row r="24" spans="1:13" ht="18.75" customHeight="1">
      <c r="A24" s="123" t="s">
        <v>100</v>
      </c>
      <c r="K24" s="259"/>
    </row>
    <row r="25" spans="1:13" s="8" customFormat="1" ht="13.5" customHeight="1">
      <c r="A25" s="123"/>
    </row>
    <row r="26" spans="1:13" s="8" customFormat="1" ht="16.5" customHeight="1">
      <c r="A26" s="123" t="s">
        <v>108</v>
      </c>
    </row>
    <row r="28" spans="1:13">
      <c r="D28" s="121"/>
    </row>
    <row r="29" spans="1:13">
      <c r="D29" s="121"/>
    </row>
  </sheetData>
  <mergeCells count="3">
    <mergeCell ref="A4:J4"/>
    <mergeCell ref="A5:J5"/>
    <mergeCell ref="B8:I8"/>
  </mergeCells>
  <pageMargins left="0.97" right="0.6692913385826772" top="0.49" bottom="0.45" header="0.25" footer="0.36"/>
  <pageSetup paperSize="9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0323E-A98D-4F9A-935C-8A15A7888D7D}">
  <dimension ref="A4:M29"/>
  <sheetViews>
    <sheetView showGridLines="0" zoomScaleNormal="100" workbookViewId="0">
      <selection activeCell="A4" sqref="A4:J4"/>
    </sheetView>
  </sheetViews>
  <sheetFormatPr baseColWidth="10" defaultColWidth="11.42578125" defaultRowHeight="15"/>
  <cols>
    <col min="1" max="1" width="30.7109375" style="1" customWidth="1"/>
    <col min="2" max="8" width="10.7109375" style="1" customWidth="1"/>
    <col min="9" max="9" width="13.7109375" style="1" customWidth="1"/>
    <col min="10" max="16384" width="11.42578125" style="1"/>
  </cols>
  <sheetData>
    <row r="4" spans="1:12" ht="18">
      <c r="A4" s="340" t="s">
        <v>107</v>
      </c>
      <c r="B4" s="341"/>
      <c r="C4" s="341"/>
      <c r="D4" s="341"/>
      <c r="E4" s="341"/>
      <c r="F4" s="341"/>
      <c r="G4" s="341"/>
      <c r="H4" s="341"/>
      <c r="I4" s="341"/>
      <c r="J4" s="341"/>
    </row>
    <row r="5" spans="1:12" s="4" customFormat="1" ht="18">
      <c r="A5" s="342" t="s">
        <v>206</v>
      </c>
      <c r="B5" s="341"/>
      <c r="C5" s="341"/>
      <c r="D5" s="341"/>
      <c r="E5" s="341"/>
      <c r="F5" s="341"/>
      <c r="G5" s="341"/>
      <c r="H5" s="341"/>
      <c r="I5" s="341"/>
      <c r="J5" s="341"/>
      <c r="K5" s="48"/>
      <c r="L5" s="48"/>
    </row>
    <row r="6" spans="1:12" s="4" customFormat="1" ht="18">
      <c r="A6" s="329" t="s">
        <v>7</v>
      </c>
      <c r="B6" s="328"/>
      <c r="C6" s="328"/>
      <c r="D6" s="328"/>
      <c r="E6" s="328"/>
      <c r="F6" s="328"/>
      <c r="G6" s="328"/>
      <c r="H6" s="328"/>
      <c r="I6" s="328"/>
      <c r="J6" s="328"/>
      <c r="K6" s="48"/>
      <c r="L6" s="48"/>
    </row>
    <row r="7" spans="1:12" s="4" customFormat="1" ht="13.5" customHeight="1">
      <c r="A7" s="240"/>
      <c r="B7" s="240"/>
      <c r="C7" s="240"/>
      <c r="D7" s="48"/>
      <c r="E7" s="48"/>
      <c r="F7" s="48"/>
      <c r="G7" s="48"/>
      <c r="H7" s="48"/>
      <c r="I7" s="3"/>
    </row>
    <row r="8" spans="1:12" ht="14.25" customHeight="1">
      <c r="A8" s="241" t="s">
        <v>81</v>
      </c>
      <c r="B8" s="349" t="s">
        <v>102</v>
      </c>
      <c r="C8" s="350"/>
      <c r="D8" s="350"/>
      <c r="E8" s="350"/>
      <c r="F8" s="350"/>
      <c r="G8" s="350"/>
      <c r="H8" s="350"/>
      <c r="I8" s="350"/>
      <c r="J8" s="261" t="s">
        <v>103</v>
      </c>
    </row>
    <row r="9" spans="1:12" ht="27.75" customHeight="1">
      <c r="A9" s="111" t="s">
        <v>16</v>
      </c>
      <c r="B9" s="112">
        <v>2005</v>
      </c>
      <c r="C9" s="112">
        <v>2010</v>
      </c>
      <c r="D9" s="112">
        <v>2015</v>
      </c>
      <c r="E9" s="112">
        <v>2020</v>
      </c>
      <c r="F9" s="112">
        <v>2022</v>
      </c>
      <c r="G9" s="112">
        <v>2023</v>
      </c>
      <c r="H9" s="112">
        <v>2024</v>
      </c>
      <c r="I9" s="113">
        <v>2025</v>
      </c>
      <c r="J9" s="112" t="s">
        <v>104</v>
      </c>
    </row>
    <row r="10" spans="1:12" ht="16.5" customHeight="1">
      <c r="A10" s="213" t="s">
        <v>69</v>
      </c>
      <c r="B10" s="245">
        <v>1350</v>
      </c>
      <c r="C10" s="246">
        <v>1229</v>
      </c>
      <c r="D10" s="246">
        <v>914</v>
      </c>
      <c r="E10" s="246">
        <v>938</v>
      </c>
      <c r="F10" s="246">
        <v>1075</v>
      </c>
      <c r="G10" s="246">
        <v>1111</v>
      </c>
      <c r="H10" s="246">
        <v>980</v>
      </c>
      <c r="I10" s="246">
        <v>882</v>
      </c>
      <c r="J10" s="262">
        <v>-10</v>
      </c>
      <c r="L10" s="248"/>
    </row>
    <row r="11" spans="1:12" ht="16.5" customHeight="1">
      <c r="A11" s="213" t="s">
        <v>70</v>
      </c>
      <c r="B11" s="245">
        <v>281</v>
      </c>
      <c r="C11" s="246">
        <v>281</v>
      </c>
      <c r="D11" s="246">
        <v>223</v>
      </c>
      <c r="E11" s="246">
        <v>224</v>
      </c>
      <c r="F11" s="246">
        <v>299</v>
      </c>
      <c r="G11" s="246">
        <v>310</v>
      </c>
      <c r="H11" s="246">
        <v>301</v>
      </c>
      <c r="I11" s="246">
        <v>269</v>
      </c>
      <c r="J11" s="262">
        <v>-10.631229235880397</v>
      </c>
      <c r="L11" s="248"/>
    </row>
    <row r="12" spans="1:12" ht="16.5" customHeight="1">
      <c r="A12" s="213" t="s">
        <v>71</v>
      </c>
      <c r="B12" s="245">
        <v>527</v>
      </c>
      <c r="C12" s="246">
        <v>526</v>
      </c>
      <c r="D12" s="246">
        <v>394</v>
      </c>
      <c r="E12" s="246">
        <v>420</v>
      </c>
      <c r="F12" s="246">
        <v>367</v>
      </c>
      <c r="G12" s="246">
        <v>364</v>
      </c>
      <c r="H12" s="246">
        <v>321</v>
      </c>
      <c r="I12" s="246">
        <v>306</v>
      </c>
      <c r="J12" s="262">
        <v>-4.6728971962616868</v>
      </c>
      <c r="L12" s="248"/>
    </row>
    <row r="13" spans="1:12" ht="16.5" customHeight="1">
      <c r="A13" s="213" t="s">
        <v>72</v>
      </c>
      <c r="B13" s="245">
        <v>12</v>
      </c>
      <c r="C13" s="246">
        <v>20</v>
      </c>
      <c r="D13" s="246">
        <v>8</v>
      </c>
      <c r="E13" s="246">
        <v>11</v>
      </c>
      <c r="F13" s="246">
        <v>19</v>
      </c>
      <c r="G13" s="246">
        <v>23</v>
      </c>
      <c r="H13" s="246">
        <v>25</v>
      </c>
      <c r="I13" s="246">
        <v>33</v>
      </c>
      <c r="J13" s="262">
        <v>32</v>
      </c>
      <c r="L13" s="248"/>
    </row>
    <row r="14" spans="1:12" ht="16.5" customHeight="1">
      <c r="A14" s="213" t="s">
        <v>73</v>
      </c>
      <c r="B14" s="245">
        <v>4</v>
      </c>
      <c r="C14" s="246">
        <v>21</v>
      </c>
      <c r="D14" s="246">
        <v>12</v>
      </c>
      <c r="E14" s="246">
        <v>24</v>
      </c>
      <c r="F14" s="246">
        <v>26</v>
      </c>
      <c r="G14" s="246">
        <v>32</v>
      </c>
      <c r="H14" s="246">
        <v>26</v>
      </c>
      <c r="I14" s="246">
        <v>14</v>
      </c>
      <c r="J14" s="262">
        <v>-46.153846153846153</v>
      </c>
      <c r="L14" s="248"/>
    </row>
    <row r="15" spans="1:12" ht="16.5" customHeight="1">
      <c r="A15" s="213" t="s">
        <v>74</v>
      </c>
      <c r="B15" s="245">
        <v>430</v>
      </c>
      <c r="C15" s="246">
        <v>366</v>
      </c>
      <c r="D15" s="246">
        <v>283</v>
      </c>
      <c r="E15" s="246">
        <v>203</v>
      </c>
      <c r="F15" s="246">
        <v>242</v>
      </c>
      <c r="G15" s="246">
        <v>234</v>
      </c>
      <c r="H15" s="246">
        <v>206</v>
      </c>
      <c r="I15" s="246">
        <v>211</v>
      </c>
      <c r="J15" s="262">
        <v>2.427184466019412</v>
      </c>
      <c r="L15" s="248"/>
    </row>
    <row r="16" spans="1:12" ht="16.5" customHeight="1">
      <c r="A16" s="213" t="s">
        <v>75</v>
      </c>
      <c r="B16" s="245">
        <v>68</v>
      </c>
      <c r="C16" s="246">
        <v>46</v>
      </c>
      <c r="D16" s="246">
        <v>30</v>
      </c>
      <c r="E16" s="246">
        <v>36</v>
      </c>
      <c r="F16" s="246">
        <v>51</v>
      </c>
      <c r="G16" s="246">
        <v>33</v>
      </c>
      <c r="H16" s="246">
        <v>28</v>
      </c>
      <c r="I16" s="246">
        <v>37</v>
      </c>
      <c r="J16" s="262">
        <v>32.142857142857139</v>
      </c>
      <c r="L16" s="248"/>
    </row>
    <row r="17" spans="1:13" ht="15" customHeight="1">
      <c r="A17" s="213" t="s">
        <v>76</v>
      </c>
      <c r="B17" s="245">
        <v>176</v>
      </c>
      <c r="C17" s="246">
        <v>144</v>
      </c>
      <c r="D17" s="246">
        <v>121</v>
      </c>
      <c r="E17" s="246">
        <v>143</v>
      </c>
      <c r="F17" s="246">
        <v>180</v>
      </c>
      <c r="G17" s="246">
        <v>182</v>
      </c>
      <c r="H17" s="246">
        <v>184</v>
      </c>
      <c r="I17" s="246">
        <v>158</v>
      </c>
      <c r="J17" s="262">
        <v>-14.130434782608688</v>
      </c>
      <c r="L17" s="248"/>
      <c r="M17" s="20"/>
    </row>
    <row r="18" spans="1:13" ht="17.25" customHeight="1">
      <c r="A18" s="263" t="s">
        <v>96</v>
      </c>
      <c r="B18" s="264">
        <v>2848</v>
      </c>
      <c r="C18" s="264">
        <v>2633</v>
      </c>
      <c r="D18" s="264">
        <v>1985</v>
      </c>
      <c r="E18" s="264">
        <v>1999</v>
      </c>
      <c r="F18" s="264">
        <v>2259</v>
      </c>
      <c r="G18" s="264">
        <v>2289</v>
      </c>
      <c r="H18" s="264">
        <v>2071</v>
      </c>
      <c r="I18" s="264">
        <v>1910</v>
      </c>
      <c r="J18" s="265">
        <v>-7.7740222114920385</v>
      </c>
      <c r="L18" s="248"/>
      <c r="M18" s="20"/>
    </row>
    <row r="19" spans="1:13" ht="15" customHeight="1">
      <c r="A19" s="213" t="s">
        <v>78</v>
      </c>
      <c r="B19" s="245">
        <v>38</v>
      </c>
      <c r="C19" s="246">
        <v>217</v>
      </c>
      <c r="D19" s="246">
        <v>240</v>
      </c>
      <c r="E19" s="246">
        <v>188</v>
      </c>
      <c r="F19" s="246">
        <v>130</v>
      </c>
      <c r="G19" s="246">
        <v>104</v>
      </c>
      <c r="H19" s="246">
        <v>94</v>
      </c>
      <c r="I19" s="246">
        <v>133</v>
      </c>
      <c r="J19" s="262">
        <v>41.489361702127667</v>
      </c>
      <c r="L19" s="248"/>
      <c r="M19" s="20"/>
    </row>
    <row r="20" spans="1:13" ht="16.5" customHeight="1">
      <c r="A20" s="115" t="s">
        <v>85</v>
      </c>
      <c r="B20" s="116">
        <v>2886</v>
      </c>
      <c r="C20" s="116">
        <v>2850</v>
      </c>
      <c r="D20" s="116">
        <v>2225</v>
      </c>
      <c r="E20" s="116">
        <v>2187</v>
      </c>
      <c r="F20" s="148">
        <v>2389</v>
      </c>
      <c r="G20" s="148">
        <v>2393</v>
      </c>
      <c r="H20" s="148">
        <v>2165</v>
      </c>
      <c r="I20" s="148">
        <v>2043</v>
      </c>
      <c r="J20" s="103">
        <v>-5.6351039260970026</v>
      </c>
      <c r="K20" s="105"/>
    </row>
    <row r="21" spans="1:13" ht="16.5" customHeight="1">
      <c r="A21" s="251"/>
      <c r="B21" s="252"/>
      <c r="C21" s="252"/>
      <c r="D21" s="252"/>
      <c r="E21" s="252"/>
      <c r="F21" s="252"/>
      <c r="G21" s="252"/>
      <c r="H21" s="252"/>
      <c r="I21" s="252"/>
      <c r="J21" s="254"/>
    </row>
    <row r="22" spans="1:13" ht="11.25" customHeight="1">
      <c r="A22" s="137" t="s">
        <v>105</v>
      </c>
      <c r="K22" s="259"/>
    </row>
    <row r="23" spans="1:13" ht="11.25" customHeight="1">
      <c r="A23" s="137" t="s">
        <v>106</v>
      </c>
      <c r="K23" s="259"/>
    </row>
    <row r="24" spans="1:13" ht="18.75" customHeight="1">
      <c r="A24" s="123" t="s">
        <v>100</v>
      </c>
      <c r="K24" s="259"/>
    </row>
    <row r="25" spans="1:13" s="8" customFormat="1" ht="13.5" customHeight="1">
      <c r="A25" s="123"/>
    </row>
    <row r="26" spans="1:13" s="8" customFormat="1" ht="16.5" customHeight="1">
      <c r="A26" s="123" t="s">
        <v>108</v>
      </c>
    </row>
    <row r="28" spans="1:13">
      <c r="D28" s="121"/>
    </row>
    <row r="29" spans="1:13">
      <c r="D29" s="121"/>
    </row>
  </sheetData>
  <mergeCells count="3">
    <mergeCell ref="A4:J4"/>
    <mergeCell ref="A5:J5"/>
    <mergeCell ref="B8:I8"/>
  </mergeCells>
  <pageMargins left="0.97" right="0.6692913385826772" top="0.49" bottom="0.45" header="0.25" footer="0.36"/>
  <pageSetup paperSize="9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B233E-77F3-49D3-8FA4-9D81A4CAC56B}">
  <dimension ref="A4:M29"/>
  <sheetViews>
    <sheetView showGridLines="0" zoomScaleNormal="100" workbookViewId="0">
      <selection activeCell="A4" sqref="A4:J4"/>
    </sheetView>
  </sheetViews>
  <sheetFormatPr baseColWidth="10" defaultColWidth="11.42578125" defaultRowHeight="15"/>
  <cols>
    <col min="1" max="1" width="30.7109375" style="1" customWidth="1"/>
    <col min="2" max="8" width="10.7109375" style="1" customWidth="1"/>
    <col min="9" max="9" width="13.7109375" style="1" customWidth="1"/>
    <col min="10" max="16384" width="11.42578125" style="1"/>
  </cols>
  <sheetData>
    <row r="4" spans="1:12" ht="18">
      <c r="A4" s="340" t="s">
        <v>107</v>
      </c>
      <c r="B4" s="341"/>
      <c r="C4" s="341"/>
      <c r="D4" s="341"/>
      <c r="E4" s="341"/>
      <c r="F4" s="341"/>
      <c r="G4" s="341"/>
      <c r="H4" s="341"/>
      <c r="I4" s="341"/>
      <c r="J4" s="341"/>
    </row>
    <row r="5" spans="1:12" s="4" customFormat="1" ht="18">
      <c r="A5" s="342" t="s">
        <v>206</v>
      </c>
      <c r="B5" s="341"/>
      <c r="C5" s="341"/>
      <c r="D5" s="341"/>
      <c r="E5" s="341"/>
      <c r="F5" s="341"/>
      <c r="G5" s="341"/>
      <c r="H5" s="341"/>
      <c r="I5" s="341"/>
      <c r="J5" s="341"/>
      <c r="K5" s="48"/>
      <c r="L5" s="48"/>
    </row>
    <row r="6" spans="1:12" s="4" customFormat="1" ht="18">
      <c r="A6" s="332" t="s">
        <v>8</v>
      </c>
      <c r="B6" s="331"/>
      <c r="C6" s="331"/>
      <c r="D6" s="331"/>
      <c r="E6" s="331"/>
      <c r="F6" s="331"/>
      <c r="G6" s="331"/>
      <c r="H6" s="331"/>
      <c r="I6" s="331"/>
      <c r="J6" s="331"/>
      <c r="K6" s="48"/>
      <c r="L6" s="48"/>
    </row>
    <row r="7" spans="1:12" s="4" customFormat="1" ht="13.5" customHeight="1">
      <c r="A7" s="240"/>
      <c r="B7" s="240"/>
      <c r="C7" s="240"/>
      <c r="D7" s="48"/>
      <c r="E7" s="48"/>
      <c r="F7" s="48"/>
      <c r="G7" s="48"/>
      <c r="H7" s="48"/>
      <c r="I7" s="3"/>
    </row>
    <row r="8" spans="1:12" ht="14.25" customHeight="1">
      <c r="A8" s="241" t="s">
        <v>81</v>
      </c>
      <c r="B8" s="349" t="s">
        <v>102</v>
      </c>
      <c r="C8" s="350"/>
      <c r="D8" s="350"/>
      <c r="E8" s="350"/>
      <c r="F8" s="350"/>
      <c r="G8" s="350"/>
      <c r="H8" s="350"/>
      <c r="I8" s="350"/>
      <c r="J8" s="261" t="s">
        <v>103</v>
      </c>
    </row>
    <row r="9" spans="1:12" ht="27.75" customHeight="1">
      <c r="A9" s="111" t="s">
        <v>16</v>
      </c>
      <c r="B9" s="112">
        <v>2005</v>
      </c>
      <c r="C9" s="112">
        <v>2010</v>
      </c>
      <c r="D9" s="112">
        <v>2015</v>
      </c>
      <c r="E9" s="112">
        <v>2020</v>
      </c>
      <c r="F9" s="112">
        <v>2022</v>
      </c>
      <c r="G9" s="112">
        <v>2023</v>
      </c>
      <c r="H9" s="112">
        <v>2024</v>
      </c>
      <c r="I9" s="113">
        <v>2025</v>
      </c>
      <c r="J9" s="112" t="s">
        <v>104</v>
      </c>
    </row>
    <row r="10" spans="1:12" ht="16.5" customHeight="1">
      <c r="A10" s="213" t="s">
        <v>69</v>
      </c>
      <c r="B10" s="245">
        <v>2946</v>
      </c>
      <c r="C10" s="246">
        <v>2645</v>
      </c>
      <c r="D10" s="246">
        <v>1980</v>
      </c>
      <c r="E10" s="246">
        <v>2243</v>
      </c>
      <c r="F10" s="246">
        <v>2519</v>
      </c>
      <c r="G10" s="246">
        <v>2365</v>
      </c>
      <c r="H10" s="246">
        <v>2247</v>
      </c>
      <c r="I10" s="246">
        <v>2247</v>
      </c>
      <c r="J10" s="262">
        <v>0</v>
      </c>
      <c r="L10" s="248"/>
    </row>
    <row r="11" spans="1:12" ht="16.5" customHeight="1">
      <c r="A11" s="213" t="s">
        <v>70</v>
      </c>
      <c r="B11" s="245">
        <v>619</v>
      </c>
      <c r="C11" s="246">
        <v>641</v>
      </c>
      <c r="D11" s="246">
        <v>547</v>
      </c>
      <c r="E11" s="246">
        <v>635</v>
      </c>
      <c r="F11" s="246">
        <v>741</v>
      </c>
      <c r="G11" s="246">
        <v>736</v>
      </c>
      <c r="H11" s="246">
        <v>704</v>
      </c>
      <c r="I11" s="246">
        <v>591</v>
      </c>
      <c r="J11" s="262">
        <v>-16.05113636363636</v>
      </c>
      <c r="L11" s="248"/>
    </row>
    <row r="12" spans="1:12" ht="16.5" customHeight="1">
      <c r="A12" s="213" t="s">
        <v>71</v>
      </c>
      <c r="B12" s="245">
        <v>907</v>
      </c>
      <c r="C12" s="246">
        <v>881</v>
      </c>
      <c r="D12" s="246">
        <v>735</v>
      </c>
      <c r="E12" s="246">
        <v>745</v>
      </c>
      <c r="F12" s="246">
        <v>939</v>
      </c>
      <c r="G12" s="246">
        <v>781</v>
      </c>
      <c r="H12" s="246">
        <v>755</v>
      </c>
      <c r="I12" s="246">
        <v>682</v>
      </c>
      <c r="J12" s="262">
        <v>-9.6688741721854257</v>
      </c>
      <c r="L12" s="248"/>
    </row>
    <row r="13" spans="1:12" ht="16.5" customHeight="1">
      <c r="A13" s="213" t="s">
        <v>72</v>
      </c>
      <c r="B13" s="245">
        <v>27</v>
      </c>
      <c r="C13" s="246">
        <v>28</v>
      </c>
      <c r="D13" s="246">
        <v>25</v>
      </c>
      <c r="E13" s="246">
        <v>36</v>
      </c>
      <c r="F13" s="246">
        <v>41</v>
      </c>
      <c r="G13" s="246">
        <v>53</v>
      </c>
      <c r="H13" s="246">
        <v>53</v>
      </c>
      <c r="I13" s="246">
        <v>37</v>
      </c>
      <c r="J13" s="262">
        <v>-30.188679245283026</v>
      </c>
      <c r="L13" s="248"/>
    </row>
    <row r="14" spans="1:12" ht="16.5" customHeight="1">
      <c r="A14" s="213" t="s">
        <v>73</v>
      </c>
      <c r="B14" s="245">
        <v>43</v>
      </c>
      <c r="C14" s="246">
        <v>87</v>
      </c>
      <c r="D14" s="246">
        <v>181</v>
      </c>
      <c r="E14" s="246">
        <v>161</v>
      </c>
      <c r="F14" s="246">
        <v>157</v>
      </c>
      <c r="G14" s="246">
        <v>154</v>
      </c>
      <c r="H14" s="246">
        <v>162</v>
      </c>
      <c r="I14" s="246">
        <v>184</v>
      </c>
      <c r="J14" s="262">
        <v>13.58024691358024</v>
      </c>
      <c r="L14" s="248"/>
    </row>
    <row r="15" spans="1:12" ht="16.5" customHeight="1">
      <c r="A15" s="213" t="s">
        <v>74</v>
      </c>
      <c r="B15" s="245">
        <v>665</v>
      </c>
      <c r="C15" s="246">
        <v>487</v>
      </c>
      <c r="D15" s="246">
        <v>297</v>
      </c>
      <c r="E15" s="246">
        <v>237</v>
      </c>
      <c r="F15" s="246">
        <v>360</v>
      </c>
      <c r="G15" s="246">
        <v>301</v>
      </c>
      <c r="H15" s="246">
        <v>297</v>
      </c>
      <c r="I15" s="246">
        <v>280</v>
      </c>
      <c r="J15" s="262">
        <v>-5.7239057239057161</v>
      </c>
      <c r="L15" s="248"/>
    </row>
    <row r="16" spans="1:12" ht="16.5" customHeight="1">
      <c r="A16" s="213" t="s">
        <v>75</v>
      </c>
      <c r="B16" s="245">
        <v>96</v>
      </c>
      <c r="C16" s="246">
        <v>84</v>
      </c>
      <c r="D16" s="246">
        <v>61</v>
      </c>
      <c r="E16" s="246">
        <v>63</v>
      </c>
      <c r="F16" s="246">
        <v>101</v>
      </c>
      <c r="G16" s="246">
        <v>73</v>
      </c>
      <c r="H16" s="246">
        <v>64</v>
      </c>
      <c r="I16" s="246">
        <v>59</v>
      </c>
      <c r="J16" s="262">
        <v>-7.8125</v>
      </c>
      <c r="L16" s="248"/>
    </row>
    <row r="17" spans="1:13" ht="15" customHeight="1">
      <c r="A17" s="213" t="s">
        <v>76</v>
      </c>
      <c r="B17" s="245">
        <v>234</v>
      </c>
      <c r="C17" s="246">
        <v>214</v>
      </c>
      <c r="D17" s="246">
        <v>216</v>
      </c>
      <c r="E17" s="246">
        <v>335</v>
      </c>
      <c r="F17" s="246">
        <v>441</v>
      </c>
      <c r="G17" s="246">
        <v>473</v>
      </c>
      <c r="H17" s="246">
        <v>390</v>
      </c>
      <c r="I17" s="246">
        <v>409</v>
      </c>
      <c r="J17" s="262">
        <v>4.8717948717948758</v>
      </c>
      <c r="L17" s="248"/>
      <c r="M17" s="20"/>
    </row>
    <row r="18" spans="1:13" ht="17.25" customHeight="1">
      <c r="A18" s="263" t="s">
        <v>96</v>
      </c>
      <c r="B18" s="264">
        <v>5537</v>
      </c>
      <c r="C18" s="264">
        <v>5067</v>
      </c>
      <c r="D18" s="264">
        <v>4042</v>
      </c>
      <c r="E18" s="264">
        <v>4455</v>
      </c>
      <c r="F18" s="264">
        <v>5299</v>
      </c>
      <c r="G18" s="264">
        <v>4936</v>
      </c>
      <c r="H18" s="264">
        <v>4672</v>
      </c>
      <c r="I18" s="264">
        <v>4489</v>
      </c>
      <c r="J18" s="265">
        <v>-3.9169520547945211</v>
      </c>
      <c r="L18" s="248"/>
      <c r="M18" s="20"/>
    </row>
    <row r="19" spans="1:13" ht="15" customHeight="1">
      <c r="A19" s="213" t="s">
        <v>78</v>
      </c>
      <c r="B19" s="245">
        <v>202</v>
      </c>
      <c r="C19" s="246">
        <v>1105</v>
      </c>
      <c r="D19" s="246">
        <v>948</v>
      </c>
      <c r="E19" s="246">
        <v>505</v>
      </c>
      <c r="F19" s="246">
        <v>365</v>
      </c>
      <c r="G19" s="246">
        <v>297</v>
      </c>
      <c r="H19" s="246">
        <v>379</v>
      </c>
      <c r="I19" s="246">
        <v>422</v>
      </c>
      <c r="J19" s="262">
        <v>11.345646437994716</v>
      </c>
      <c r="L19" s="248"/>
      <c r="M19" s="20"/>
    </row>
    <row r="20" spans="1:13" ht="16.5" customHeight="1">
      <c r="A20" s="115" t="s">
        <v>85</v>
      </c>
      <c r="B20" s="116">
        <v>5739</v>
      </c>
      <c r="C20" s="116">
        <v>6172</v>
      </c>
      <c r="D20" s="116">
        <v>4990</v>
      </c>
      <c r="E20" s="116">
        <v>4960</v>
      </c>
      <c r="F20" s="148">
        <v>5664</v>
      </c>
      <c r="G20" s="148">
        <v>5233</v>
      </c>
      <c r="H20" s="148">
        <v>5051</v>
      </c>
      <c r="I20" s="148">
        <v>4911</v>
      </c>
      <c r="J20" s="103">
        <v>-2.7717283706196696</v>
      </c>
      <c r="K20" s="105"/>
    </row>
    <row r="21" spans="1:13" ht="16.5" customHeight="1">
      <c r="A21" s="251"/>
      <c r="B21" s="252"/>
      <c r="C21" s="252"/>
      <c r="D21" s="252"/>
      <c r="E21" s="252"/>
      <c r="F21" s="252"/>
      <c r="G21" s="252"/>
      <c r="H21" s="252"/>
      <c r="I21" s="252"/>
      <c r="J21" s="254"/>
    </row>
    <row r="22" spans="1:13" ht="11.25" customHeight="1">
      <c r="A22" s="137" t="s">
        <v>105</v>
      </c>
      <c r="K22" s="259"/>
    </row>
    <row r="23" spans="1:13" ht="11.25" customHeight="1">
      <c r="A23" s="137" t="s">
        <v>106</v>
      </c>
      <c r="K23" s="259"/>
    </row>
    <row r="24" spans="1:13" ht="18.75" customHeight="1">
      <c r="A24" s="123" t="s">
        <v>100</v>
      </c>
      <c r="K24" s="259"/>
    </row>
    <row r="25" spans="1:13" s="8" customFormat="1" ht="13.5" customHeight="1">
      <c r="A25" s="123"/>
    </row>
    <row r="26" spans="1:13" s="8" customFormat="1" ht="16.5" customHeight="1">
      <c r="A26" s="123" t="s">
        <v>108</v>
      </c>
    </row>
    <row r="28" spans="1:13">
      <c r="D28" s="121"/>
    </row>
    <row r="29" spans="1:13">
      <c r="D29" s="121"/>
    </row>
  </sheetData>
  <mergeCells count="3">
    <mergeCell ref="A4:J4"/>
    <mergeCell ref="A5:J5"/>
    <mergeCell ref="B8:I8"/>
  </mergeCells>
  <pageMargins left="0.97" right="0.6692913385826772" top="0.49" bottom="0.45" header="0.25" footer="0.36"/>
  <pageSetup paperSize="9" orientation="landscape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66A21-02B3-4B62-BB1F-58B08F2513B8}">
  <dimension ref="A4:M29"/>
  <sheetViews>
    <sheetView showGridLines="0" zoomScaleNormal="100" workbookViewId="0">
      <selection activeCell="A4" sqref="A4:J4"/>
    </sheetView>
  </sheetViews>
  <sheetFormatPr baseColWidth="10" defaultColWidth="11.42578125" defaultRowHeight="15"/>
  <cols>
    <col min="1" max="1" width="30.7109375" style="1" customWidth="1"/>
    <col min="2" max="8" width="10.7109375" style="1" customWidth="1"/>
    <col min="9" max="9" width="13.7109375" style="1" customWidth="1"/>
    <col min="10" max="16384" width="11.42578125" style="1"/>
  </cols>
  <sheetData>
    <row r="4" spans="1:12" ht="18">
      <c r="A4" s="340" t="s">
        <v>107</v>
      </c>
      <c r="B4" s="341"/>
      <c r="C4" s="341"/>
      <c r="D4" s="341"/>
      <c r="E4" s="341"/>
      <c r="F4" s="341"/>
      <c r="G4" s="341"/>
      <c r="H4" s="341"/>
      <c r="I4" s="341"/>
      <c r="J4" s="341"/>
    </row>
    <row r="5" spans="1:12" s="4" customFormat="1" ht="18">
      <c r="A5" s="342" t="s">
        <v>206</v>
      </c>
      <c r="B5" s="341"/>
      <c r="C5" s="341"/>
      <c r="D5" s="341"/>
      <c r="E5" s="341"/>
      <c r="F5" s="341"/>
      <c r="G5" s="341"/>
      <c r="H5" s="341"/>
      <c r="I5" s="341"/>
      <c r="J5" s="341"/>
      <c r="K5" s="48"/>
      <c r="L5" s="48"/>
    </row>
    <row r="6" spans="1:12" s="4" customFormat="1" ht="18">
      <c r="A6" s="332" t="s">
        <v>9</v>
      </c>
      <c r="B6" s="331"/>
      <c r="C6" s="331"/>
      <c r="D6" s="331"/>
      <c r="E6" s="331"/>
      <c r="F6" s="331"/>
      <c r="G6" s="331"/>
      <c r="H6" s="331"/>
      <c r="I6" s="331"/>
      <c r="J6" s="331"/>
      <c r="K6" s="48"/>
      <c r="L6" s="48"/>
    </row>
    <row r="7" spans="1:12" s="4" customFormat="1" ht="13.5" customHeight="1">
      <c r="A7" s="240"/>
      <c r="B7" s="240"/>
      <c r="C7" s="240"/>
      <c r="D7" s="48"/>
      <c r="E7" s="48"/>
      <c r="F7" s="48"/>
      <c r="G7" s="48"/>
      <c r="H7" s="48"/>
      <c r="I7" s="3"/>
    </row>
    <row r="8" spans="1:12" ht="14.25" customHeight="1">
      <c r="A8" s="241" t="s">
        <v>81</v>
      </c>
      <c r="B8" s="349" t="s">
        <v>102</v>
      </c>
      <c r="C8" s="350"/>
      <c r="D8" s="350"/>
      <c r="E8" s="350"/>
      <c r="F8" s="350"/>
      <c r="G8" s="350"/>
      <c r="H8" s="350"/>
      <c r="I8" s="350"/>
      <c r="J8" s="261" t="s">
        <v>103</v>
      </c>
    </row>
    <row r="9" spans="1:12" ht="27.75" customHeight="1">
      <c r="A9" s="111" t="s">
        <v>16</v>
      </c>
      <c r="B9" s="112">
        <v>2005</v>
      </c>
      <c r="C9" s="112">
        <v>2010</v>
      </c>
      <c r="D9" s="112">
        <v>2015</v>
      </c>
      <c r="E9" s="112">
        <v>2020</v>
      </c>
      <c r="F9" s="112">
        <v>2022</v>
      </c>
      <c r="G9" s="112">
        <v>2023</v>
      </c>
      <c r="H9" s="112">
        <v>2024</v>
      </c>
      <c r="I9" s="113">
        <v>2025</v>
      </c>
      <c r="J9" s="112" t="s">
        <v>104</v>
      </c>
    </row>
    <row r="10" spans="1:12" ht="16.5" customHeight="1">
      <c r="A10" s="213" t="s">
        <v>69</v>
      </c>
      <c r="B10" s="245">
        <v>3884</v>
      </c>
      <c r="C10" s="246">
        <v>3550</v>
      </c>
      <c r="D10" s="246">
        <v>2678</v>
      </c>
      <c r="E10" s="246">
        <v>2658</v>
      </c>
      <c r="F10" s="246">
        <v>2891</v>
      </c>
      <c r="G10" s="246">
        <v>2661</v>
      </c>
      <c r="H10" s="246">
        <v>2505</v>
      </c>
      <c r="I10" s="246">
        <v>2399</v>
      </c>
      <c r="J10" s="262">
        <v>-4.2315369261477116</v>
      </c>
      <c r="L10" s="248"/>
    </row>
    <row r="11" spans="1:12" ht="16.5" customHeight="1">
      <c r="A11" s="213" t="s">
        <v>70</v>
      </c>
      <c r="B11" s="245">
        <v>1183</v>
      </c>
      <c r="C11" s="246">
        <v>1106</v>
      </c>
      <c r="D11" s="246">
        <v>1176</v>
      </c>
      <c r="E11" s="246">
        <v>1244</v>
      </c>
      <c r="F11" s="246">
        <v>1491</v>
      </c>
      <c r="G11" s="246">
        <v>1525</v>
      </c>
      <c r="H11" s="246">
        <v>1318</v>
      </c>
      <c r="I11" s="246">
        <v>1157</v>
      </c>
      <c r="J11" s="262">
        <v>-12.215477996965092</v>
      </c>
      <c r="L11" s="248"/>
    </row>
    <row r="12" spans="1:12" ht="16.5" customHeight="1">
      <c r="A12" s="213" t="s">
        <v>71</v>
      </c>
      <c r="B12" s="245">
        <v>1366</v>
      </c>
      <c r="C12" s="246">
        <v>1317</v>
      </c>
      <c r="D12" s="246">
        <v>1019</v>
      </c>
      <c r="E12" s="246">
        <v>942</v>
      </c>
      <c r="F12" s="246">
        <v>1033</v>
      </c>
      <c r="G12" s="246">
        <v>936</v>
      </c>
      <c r="H12" s="246">
        <v>915</v>
      </c>
      <c r="I12" s="246">
        <v>896</v>
      </c>
      <c r="J12" s="262">
        <v>-2.0765027322404421</v>
      </c>
      <c r="L12" s="248"/>
    </row>
    <row r="13" spans="1:12" ht="16.5" customHeight="1">
      <c r="A13" s="213" t="s">
        <v>72</v>
      </c>
      <c r="B13" s="245">
        <v>64</v>
      </c>
      <c r="C13" s="246">
        <v>73</v>
      </c>
      <c r="D13" s="246">
        <v>58</v>
      </c>
      <c r="E13" s="246">
        <v>77</v>
      </c>
      <c r="F13" s="246">
        <v>87</v>
      </c>
      <c r="G13" s="246">
        <v>101</v>
      </c>
      <c r="H13" s="246">
        <v>88</v>
      </c>
      <c r="I13" s="246">
        <v>78</v>
      </c>
      <c r="J13" s="262">
        <v>-11.36363636363636</v>
      </c>
      <c r="L13" s="248"/>
    </row>
    <row r="14" spans="1:12" ht="16.5" customHeight="1">
      <c r="A14" s="213" t="s">
        <v>73</v>
      </c>
      <c r="B14" s="245">
        <v>164</v>
      </c>
      <c r="C14" s="246">
        <v>184</v>
      </c>
      <c r="D14" s="246">
        <v>132</v>
      </c>
      <c r="E14" s="246">
        <v>135</v>
      </c>
      <c r="F14" s="246">
        <v>186</v>
      </c>
      <c r="G14" s="246">
        <v>186</v>
      </c>
      <c r="H14" s="246">
        <v>186</v>
      </c>
      <c r="I14" s="246">
        <v>215</v>
      </c>
      <c r="J14" s="262">
        <v>15.591397849462368</v>
      </c>
      <c r="L14" s="248"/>
    </row>
    <row r="15" spans="1:12" ht="16.5" customHeight="1">
      <c r="A15" s="213" t="s">
        <v>74</v>
      </c>
      <c r="B15" s="245">
        <v>794</v>
      </c>
      <c r="C15" s="246">
        <v>616</v>
      </c>
      <c r="D15" s="246">
        <v>441</v>
      </c>
      <c r="E15" s="246">
        <v>299</v>
      </c>
      <c r="F15" s="246">
        <v>393</v>
      </c>
      <c r="G15" s="246">
        <v>338</v>
      </c>
      <c r="H15" s="246">
        <v>346</v>
      </c>
      <c r="I15" s="246">
        <v>378</v>
      </c>
      <c r="J15" s="262">
        <v>9.2485549132947966</v>
      </c>
      <c r="L15" s="248"/>
    </row>
    <row r="16" spans="1:12" ht="16.5" customHeight="1">
      <c r="A16" s="213" t="s">
        <v>75</v>
      </c>
      <c r="B16" s="245">
        <v>173</v>
      </c>
      <c r="C16" s="246">
        <v>138</v>
      </c>
      <c r="D16" s="246">
        <v>110</v>
      </c>
      <c r="E16" s="246">
        <v>132</v>
      </c>
      <c r="F16" s="246">
        <v>198</v>
      </c>
      <c r="G16" s="246">
        <v>179</v>
      </c>
      <c r="H16" s="246">
        <v>144</v>
      </c>
      <c r="I16" s="246">
        <v>129</v>
      </c>
      <c r="J16" s="262">
        <v>-10.416666666666657</v>
      </c>
      <c r="L16" s="248"/>
    </row>
    <row r="17" spans="1:13" ht="15" customHeight="1">
      <c r="A17" s="213" t="s">
        <v>76</v>
      </c>
      <c r="B17" s="245">
        <v>555</v>
      </c>
      <c r="C17" s="246">
        <v>491</v>
      </c>
      <c r="D17" s="246">
        <v>485</v>
      </c>
      <c r="E17" s="246">
        <v>614</v>
      </c>
      <c r="F17" s="246">
        <v>577</v>
      </c>
      <c r="G17" s="246">
        <v>623</v>
      </c>
      <c r="H17" s="246">
        <v>652</v>
      </c>
      <c r="I17" s="246">
        <v>587</v>
      </c>
      <c r="J17" s="262">
        <v>-9.9693251533742284</v>
      </c>
      <c r="L17" s="248"/>
      <c r="M17" s="20"/>
    </row>
    <row r="18" spans="1:13" ht="17.25" customHeight="1">
      <c r="A18" s="263" t="s">
        <v>96</v>
      </c>
      <c r="B18" s="264">
        <v>8183</v>
      </c>
      <c r="C18" s="264">
        <v>7475</v>
      </c>
      <c r="D18" s="264">
        <v>6099</v>
      </c>
      <c r="E18" s="264">
        <v>6101</v>
      </c>
      <c r="F18" s="264">
        <v>6856</v>
      </c>
      <c r="G18" s="264">
        <v>6549</v>
      </c>
      <c r="H18" s="264">
        <v>6154</v>
      </c>
      <c r="I18" s="264">
        <v>5839</v>
      </c>
      <c r="J18" s="265">
        <v>-5.1186220344491318</v>
      </c>
      <c r="L18" s="248"/>
      <c r="M18" s="20"/>
    </row>
    <row r="19" spans="1:13" ht="15" customHeight="1">
      <c r="A19" s="213" t="s">
        <v>78</v>
      </c>
      <c r="B19" s="245">
        <v>123</v>
      </c>
      <c r="C19" s="246">
        <v>535</v>
      </c>
      <c r="D19" s="246">
        <v>609</v>
      </c>
      <c r="E19" s="246">
        <v>488</v>
      </c>
      <c r="F19" s="246">
        <v>242</v>
      </c>
      <c r="G19" s="246">
        <v>230</v>
      </c>
      <c r="H19" s="246">
        <v>193</v>
      </c>
      <c r="I19" s="246">
        <v>176</v>
      </c>
      <c r="J19" s="262">
        <v>-8.8082901554404174</v>
      </c>
      <c r="L19" s="248"/>
      <c r="M19" s="20"/>
    </row>
    <row r="20" spans="1:13" ht="16.5" customHeight="1">
      <c r="A20" s="115" t="s">
        <v>85</v>
      </c>
      <c r="B20" s="116">
        <v>8306</v>
      </c>
      <c r="C20" s="116">
        <v>8010</v>
      </c>
      <c r="D20" s="116">
        <v>6708</v>
      </c>
      <c r="E20" s="116">
        <v>6589</v>
      </c>
      <c r="F20" s="148">
        <v>7098</v>
      </c>
      <c r="G20" s="148">
        <v>6779</v>
      </c>
      <c r="H20" s="148">
        <v>6347</v>
      </c>
      <c r="I20" s="148">
        <v>6015</v>
      </c>
      <c r="J20" s="103">
        <v>-5.2308177091539392</v>
      </c>
      <c r="K20" s="105"/>
    </row>
    <row r="21" spans="1:13" ht="16.5" customHeight="1">
      <c r="A21" s="251"/>
      <c r="B21" s="252"/>
      <c r="C21" s="252"/>
      <c r="D21" s="252"/>
      <c r="E21" s="252"/>
      <c r="F21" s="252"/>
      <c r="G21" s="252"/>
      <c r="H21" s="252"/>
      <c r="I21" s="252"/>
      <c r="J21" s="254"/>
    </row>
    <row r="22" spans="1:13" ht="11.25" customHeight="1">
      <c r="A22" s="137" t="s">
        <v>105</v>
      </c>
      <c r="K22" s="259"/>
    </row>
    <row r="23" spans="1:13" ht="11.25" customHeight="1">
      <c r="A23" s="137" t="s">
        <v>106</v>
      </c>
      <c r="K23" s="259"/>
    </row>
    <row r="24" spans="1:13" ht="18.75" customHeight="1">
      <c r="A24" s="123" t="s">
        <v>100</v>
      </c>
      <c r="K24" s="259"/>
    </row>
    <row r="25" spans="1:13" s="8" customFormat="1" ht="13.5" customHeight="1">
      <c r="A25" s="123"/>
    </row>
    <row r="26" spans="1:13" s="8" customFormat="1" ht="16.5" customHeight="1">
      <c r="A26" s="123" t="s">
        <v>108</v>
      </c>
    </row>
    <row r="28" spans="1:13">
      <c r="D28" s="121"/>
    </row>
    <row r="29" spans="1:13">
      <c r="D29" s="121"/>
    </row>
  </sheetData>
  <mergeCells count="3">
    <mergeCell ref="A4:J4"/>
    <mergeCell ref="A5:J5"/>
    <mergeCell ref="B8:I8"/>
  </mergeCells>
  <pageMargins left="0.97" right="0.6692913385826772" top="0.49" bottom="0.45" header="0.25" footer="0.36"/>
  <pageSetup paperSize="9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72EB7-54F0-48F6-831E-89C74AC50DB3}">
  <dimension ref="A4:M29"/>
  <sheetViews>
    <sheetView showGridLines="0" zoomScaleNormal="100" workbookViewId="0">
      <selection activeCell="A4" sqref="A4:J4"/>
    </sheetView>
  </sheetViews>
  <sheetFormatPr baseColWidth="10" defaultColWidth="11.42578125" defaultRowHeight="15"/>
  <cols>
    <col min="1" max="1" width="30.7109375" style="1" customWidth="1"/>
    <col min="2" max="8" width="10.7109375" style="1" customWidth="1"/>
    <col min="9" max="9" width="13.7109375" style="1" customWidth="1"/>
    <col min="10" max="16384" width="11.42578125" style="1"/>
  </cols>
  <sheetData>
    <row r="4" spans="1:12" ht="18">
      <c r="A4" s="340" t="s">
        <v>107</v>
      </c>
      <c r="B4" s="341"/>
      <c r="C4" s="341"/>
      <c r="D4" s="341"/>
      <c r="E4" s="341"/>
      <c r="F4" s="341"/>
      <c r="G4" s="341"/>
      <c r="H4" s="341"/>
      <c r="I4" s="341"/>
      <c r="J4" s="341"/>
    </row>
    <row r="5" spans="1:12" s="4" customFormat="1" ht="18">
      <c r="A5" s="342" t="s">
        <v>206</v>
      </c>
      <c r="B5" s="341"/>
      <c r="C5" s="341"/>
      <c r="D5" s="341"/>
      <c r="E5" s="341"/>
      <c r="F5" s="341"/>
      <c r="G5" s="341"/>
      <c r="H5" s="341"/>
      <c r="I5" s="341"/>
      <c r="J5" s="341"/>
      <c r="K5" s="48"/>
      <c r="L5" s="48"/>
    </row>
    <row r="6" spans="1:12" s="4" customFormat="1" ht="18">
      <c r="A6" s="332" t="s">
        <v>10</v>
      </c>
      <c r="B6" s="331"/>
      <c r="C6" s="331"/>
      <c r="D6" s="331"/>
      <c r="E6" s="331"/>
      <c r="F6" s="331"/>
      <c r="G6" s="331"/>
      <c r="H6" s="331"/>
      <c r="I6" s="331"/>
      <c r="J6" s="331"/>
      <c r="K6" s="48"/>
      <c r="L6" s="48"/>
    </row>
    <row r="7" spans="1:12" s="4" customFormat="1" ht="13.5" customHeight="1">
      <c r="A7" s="240"/>
      <c r="B7" s="240"/>
      <c r="C7" s="240"/>
      <c r="D7" s="48"/>
      <c r="E7" s="48"/>
      <c r="F7" s="48"/>
      <c r="G7" s="48"/>
      <c r="H7" s="48"/>
      <c r="I7" s="3"/>
    </row>
    <row r="8" spans="1:12" ht="14.25" customHeight="1">
      <c r="A8" s="241" t="s">
        <v>81</v>
      </c>
      <c r="B8" s="349" t="s">
        <v>102</v>
      </c>
      <c r="C8" s="350"/>
      <c r="D8" s="350"/>
      <c r="E8" s="350"/>
      <c r="F8" s="350"/>
      <c r="G8" s="350"/>
      <c r="H8" s="350"/>
      <c r="I8" s="350"/>
      <c r="J8" s="261" t="s">
        <v>103</v>
      </c>
    </row>
    <row r="9" spans="1:12" ht="27.75" customHeight="1">
      <c r="A9" s="111" t="s">
        <v>16</v>
      </c>
      <c r="B9" s="112">
        <v>2005</v>
      </c>
      <c r="C9" s="112">
        <v>2010</v>
      </c>
      <c r="D9" s="112">
        <v>2015</v>
      </c>
      <c r="E9" s="112">
        <v>2020</v>
      </c>
      <c r="F9" s="112">
        <v>2022</v>
      </c>
      <c r="G9" s="112">
        <v>2023</v>
      </c>
      <c r="H9" s="112">
        <v>2024</v>
      </c>
      <c r="I9" s="113">
        <v>2025</v>
      </c>
      <c r="J9" s="112" t="s">
        <v>104</v>
      </c>
    </row>
    <row r="10" spans="1:12" ht="16.5" customHeight="1">
      <c r="A10" s="213" t="s">
        <v>69</v>
      </c>
      <c r="B10" s="245">
        <v>1428</v>
      </c>
      <c r="C10" s="246">
        <v>1400</v>
      </c>
      <c r="D10" s="246">
        <v>1053</v>
      </c>
      <c r="E10" s="246">
        <v>1058</v>
      </c>
      <c r="F10" s="246">
        <v>1072</v>
      </c>
      <c r="G10" s="246">
        <v>1019</v>
      </c>
      <c r="H10" s="246">
        <v>980</v>
      </c>
      <c r="I10" s="246">
        <v>947</v>
      </c>
      <c r="J10" s="262">
        <v>-3.3673469387755119</v>
      </c>
      <c r="L10" s="248"/>
    </row>
    <row r="11" spans="1:12" ht="16.5" customHeight="1">
      <c r="A11" s="213" t="s">
        <v>70</v>
      </c>
      <c r="B11" s="245">
        <v>196</v>
      </c>
      <c r="C11" s="246">
        <v>200</v>
      </c>
      <c r="D11" s="246">
        <v>162</v>
      </c>
      <c r="E11" s="246">
        <v>170</v>
      </c>
      <c r="F11" s="246">
        <v>170</v>
      </c>
      <c r="G11" s="246">
        <v>174</v>
      </c>
      <c r="H11" s="246">
        <v>203</v>
      </c>
      <c r="I11" s="246">
        <v>161</v>
      </c>
      <c r="J11" s="262">
        <v>-20.689655172413794</v>
      </c>
      <c r="L11" s="248"/>
    </row>
    <row r="12" spans="1:12" ht="16.5" customHeight="1">
      <c r="A12" s="213" t="s">
        <v>71</v>
      </c>
      <c r="B12" s="245">
        <v>627</v>
      </c>
      <c r="C12" s="246">
        <v>554</v>
      </c>
      <c r="D12" s="246">
        <v>403</v>
      </c>
      <c r="E12" s="246">
        <v>412</v>
      </c>
      <c r="F12" s="246">
        <v>431</v>
      </c>
      <c r="G12" s="246">
        <v>414</v>
      </c>
      <c r="H12" s="246">
        <v>379</v>
      </c>
      <c r="I12" s="246">
        <v>349</v>
      </c>
      <c r="J12" s="262">
        <v>-7.9155672823219021</v>
      </c>
      <c r="L12" s="248"/>
    </row>
    <row r="13" spans="1:12" ht="16.5" customHeight="1">
      <c r="A13" s="213" t="s">
        <v>72</v>
      </c>
      <c r="B13" s="245">
        <v>31</v>
      </c>
      <c r="C13" s="246">
        <v>28</v>
      </c>
      <c r="D13" s="246">
        <v>36</v>
      </c>
      <c r="E13" s="246">
        <v>29</v>
      </c>
      <c r="F13" s="246">
        <v>43</v>
      </c>
      <c r="G13" s="246">
        <v>44</v>
      </c>
      <c r="H13" s="246">
        <v>43</v>
      </c>
      <c r="I13" s="246">
        <v>57</v>
      </c>
      <c r="J13" s="262">
        <v>32.558139534883708</v>
      </c>
      <c r="L13" s="248"/>
    </row>
    <row r="14" spans="1:12" ht="16.5" customHeight="1">
      <c r="A14" s="213" t="s">
        <v>73</v>
      </c>
      <c r="B14" s="245">
        <v>46</v>
      </c>
      <c r="C14" s="246">
        <v>56</v>
      </c>
      <c r="D14" s="246">
        <v>37</v>
      </c>
      <c r="E14" s="246">
        <v>41</v>
      </c>
      <c r="F14" s="246">
        <v>63</v>
      </c>
      <c r="G14" s="246">
        <v>73</v>
      </c>
      <c r="H14" s="246">
        <v>67</v>
      </c>
      <c r="I14" s="246">
        <v>66</v>
      </c>
      <c r="J14" s="262">
        <v>-1.4925373134328339</v>
      </c>
      <c r="L14" s="248"/>
    </row>
    <row r="15" spans="1:12" ht="16.5" customHeight="1">
      <c r="A15" s="213" t="s">
        <v>74</v>
      </c>
      <c r="B15" s="245">
        <v>564</v>
      </c>
      <c r="C15" s="246">
        <v>476</v>
      </c>
      <c r="D15" s="246">
        <v>345</v>
      </c>
      <c r="E15" s="246">
        <v>195</v>
      </c>
      <c r="F15" s="246">
        <v>264</v>
      </c>
      <c r="G15" s="246">
        <v>249</v>
      </c>
      <c r="H15" s="246">
        <v>262</v>
      </c>
      <c r="I15" s="246">
        <v>256</v>
      </c>
      <c r="J15" s="262">
        <v>-2.2900763358778704</v>
      </c>
      <c r="L15" s="248"/>
    </row>
    <row r="16" spans="1:12" ht="16.5" customHeight="1">
      <c r="A16" s="213" t="s">
        <v>75</v>
      </c>
      <c r="B16" s="245">
        <v>72</v>
      </c>
      <c r="C16" s="246">
        <v>73</v>
      </c>
      <c r="D16" s="246">
        <v>57</v>
      </c>
      <c r="E16" s="246">
        <v>65</v>
      </c>
      <c r="F16" s="246">
        <v>80</v>
      </c>
      <c r="G16" s="246">
        <v>74</v>
      </c>
      <c r="H16" s="246">
        <v>58</v>
      </c>
      <c r="I16" s="246">
        <v>41</v>
      </c>
      <c r="J16" s="262">
        <v>-29.310344827586206</v>
      </c>
      <c r="L16" s="248"/>
    </row>
    <row r="17" spans="1:13" ht="15" customHeight="1">
      <c r="A17" s="213" t="s">
        <v>76</v>
      </c>
      <c r="B17" s="245">
        <v>165</v>
      </c>
      <c r="C17" s="246">
        <v>170</v>
      </c>
      <c r="D17" s="246">
        <v>164</v>
      </c>
      <c r="E17" s="246">
        <v>196</v>
      </c>
      <c r="F17" s="246">
        <v>276</v>
      </c>
      <c r="G17" s="246">
        <v>250</v>
      </c>
      <c r="H17" s="246">
        <v>223</v>
      </c>
      <c r="I17" s="246">
        <v>258</v>
      </c>
      <c r="J17" s="262">
        <v>15.695067264573993</v>
      </c>
      <c r="L17" s="248"/>
      <c r="M17" s="20"/>
    </row>
    <row r="18" spans="1:13" ht="17.25" customHeight="1">
      <c r="A18" s="263" t="s">
        <v>96</v>
      </c>
      <c r="B18" s="264">
        <v>3129</v>
      </c>
      <c r="C18" s="264">
        <v>2957</v>
      </c>
      <c r="D18" s="264">
        <v>2257</v>
      </c>
      <c r="E18" s="264">
        <v>2166</v>
      </c>
      <c r="F18" s="264">
        <v>2399</v>
      </c>
      <c r="G18" s="264">
        <v>2297</v>
      </c>
      <c r="H18" s="264">
        <v>2215</v>
      </c>
      <c r="I18" s="264">
        <v>2135</v>
      </c>
      <c r="J18" s="265">
        <v>-3.6117381489842018</v>
      </c>
      <c r="L18" s="248"/>
      <c r="M18" s="20"/>
    </row>
    <row r="19" spans="1:13" ht="15" customHeight="1">
      <c r="A19" s="213" t="s">
        <v>78</v>
      </c>
      <c r="B19" s="245">
        <v>0</v>
      </c>
      <c r="C19" s="246">
        <v>35</v>
      </c>
      <c r="D19" s="246">
        <v>44</v>
      </c>
      <c r="E19" s="246">
        <v>53</v>
      </c>
      <c r="F19" s="246">
        <v>53</v>
      </c>
      <c r="G19" s="246">
        <v>51</v>
      </c>
      <c r="H19" s="246">
        <v>52</v>
      </c>
      <c r="I19" s="246">
        <v>59</v>
      </c>
      <c r="J19" s="262">
        <v>13.461538461538453</v>
      </c>
      <c r="L19" s="248"/>
      <c r="M19" s="20"/>
    </row>
    <row r="20" spans="1:13" ht="16.5" customHeight="1">
      <c r="A20" s="115" t="s">
        <v>85</v>
      </c>
      <c r="B20" s="116">
        <v>3129</v>
      </c>
      <c r="C20" s="116">
        <v>2992</v>
      </c>
      <c r="D20" s="116">
        <v>2301</v>
      </c>
      <c r="E20" s="116">
        <v>2219</v>
      </c>
      <c r="F20" s="148">
        <v>2452</v>
      </c>
      <c r="G20" s="148">
        <v>2348</v>
      </c>
      <c r="H20" s="148">
        <v>2267</v>
      </c>
      <c r="I20" s="148">
        <v>2194</v>
      </c>
      <c r="J20" s="103">
        <v>-3.220114689016313</v>
      </c>
      <c r="K20" s="105"/>
    </row>
    <row r="21" spans="1:13" ht="16.5" customHeight="1">
      <c r="A21" s="251"/>
      <c r="B21" s="252"/>
      <c r="C21" s="252"/>
      <c r="D21" s="252"/>
      <c r="E21" s="252"/>
      <c r="F21" s="252"/>
      <c r="G21" s="252"/>
      <c r="H21" s="252"/>
      <c r="I21" s="252"/>
      <c r="J21" s="254"/>
    </row>
    <row r="22" spans="1:13" ht="11.25" customHeight="1">
      <c r="A22" s="137" t="s">
        <v>105</v>
      </c>
      <c r="K22" s="259"/>
    </row>
    <row r="23" spans="1:13" ht="11.25" customHeight="1">
      <c r="A23" s="137" t="s">
        <v>106</v>
      </c>
      <c r="K23" s="259"/>
    </row>
    <row r="24" spans="1:13" ht="18.75" customHeight="1">
      <c r="A24" s="123" t="s">
        <v>100</v>
      </c>
      <c r="K24" s="259"/>
    </row>
    <row r="25" spans="1:13" s="8" customFormat="1" ht="13.5" customHeight="1">
      <c r="A25" s="123"/>
    </row>
    <row r="26" spans="1:13" s="8" customFormat="1" ht="16.5" customHeight="1">
      <c r="A26" s="123" t="s">
        <v>108</v>
      </c>
    </row>
    <row r="28" spans="1:13">
      <c r="D28" s="121"/>
    </row>
    <row r="29" spans="1:13">
      <c r="D29" s="121"/>
    </row>
  </sheetData>
  <mergeCells count="3">
    <mergeCell ref="A4:J4"/>
    <mergeCell ref="A5:J5"/>
    <mergeCell ref="B8:I8"/>
  </mergeCells>
  <pageMargins left="0.97" right="0.6692913385826772" top="0.49" bottom="0.45" header="0.25" footer="0.36"/>
  <pageSetup paperSize="9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BACEF-7BFC-4695-8AAA-40246811B70A}">
  <dimension ref="A4:M29"/>
  <sheetViews>
    <sheetView showGridLines="0" zoomScaleNormal="100" workbookViewId="0">
      <selection activeCell="A4" sqref="A4:J4"/>
    </sheetView>
  </sheetViews>
  <sheetFormatPr baseColWidth="10" defaultColWidth="11.42578125" defaultRowHeight="15"/>
  <cols>
    <col min="1" max="1" width="30.7109375" style="1" customWidth="1"/>
    <col min="2" max="8" width="10.7109375" style="1" customWidth="1"/>
    <col min="9" max="9" width="13.7109375" style="1" customWidth="1"/>
    <col min="10" max="16384" width="11.42578125" style="1"/>
  </cols>
  <sheetData>
    <row r="4" spans="1:12" ht="18">
      <c r="A4" s="340" t="s">
        <v>107</v>
      </c>
      <c r="B4" s="341"/>
      <c r="C4" s="341"/>
      <c r="D4" s="341"/>
      <c r="E4" s="341"/>
      <c r="F4" s="341"/>
      <c r="G4" s="341"/>
      <c r="H4" s="341"/>
      <c r="I4" s="341"/>
      <c r="J4" s="341"/>
    </row>
    <row r="5" spans="1:12" s="4" customFormat="1" ht="18">
      <c r="A5" s="342" t="s">
        <v>206</v>
      </c>
      <c r="B5" s="341"/>
      <c r="C5" s="341"/>
      <c r="D5" s="341"/>
      <c r="E5" s="341"/>
      <c r="F5" s="341"/>
      <c r="G5" s="341"/>
      <c r="H5" s="341"/>
      <c r="I5" s="341"/>
      <c r="J5" s="341"/>
      <c r="K5" s="48"/>
      <c r="L5" s="48"/>
    </row>
    <row r="6" spans="1:12" s="4" customFormat="1" ht="18">
      <c r="A6" s="332" t="s">
        <v>11</v>
      </c>
      <c r="B6" s="331"/>
      <c r="C6" s="331"/>
      <c r="D6" s="331"/>
      <c r="E6" s="331"/>
      <c r="F6" s="331"/>
      <c r="G6" s="331"/>
      <c r="H6" s="331"/>
      <c r="I6" s="331"/>
      <c r="J6" s="331"/>
      <c r="K6" s="48"/>
      <c r="L6" s="48"/>
    </row>
    <row r="7" spans="1:12" s="4" customFormat="1" ht="13.5" customHeight="1">
      <c r="A7" s="240"/>
      <c r="B7" s="240"/>
      <c r="C7" s="240"/>
      <c r="D7" s="48"/>
      <c r="E7" s="48"/>
      <c r="F7" s="48"/>
      <c r="G7" s="48"/>
      <c r="H7" s="48"/>
      <c r="I7" s="3"/>
    </row>
    <row r="8" spans="1:12" ht="14.25" customHeight="1">
      <c r="A8" s="241" t="s">
        <v>81</v>
      </c>
      <c r="B8" s="349" t="s">
        <v>102</v>
      </c>
      <c r="C8" s="350"/>
      <c r="D8" s="350"/>
      <c r="E8" s="350"/>
      <c r="F8" s="350"/>
      <c r="G8" s="350"/>
      <c r="H8" s="350"/>
      <c r="I8" s="350"/>
      <c r="J8" s="261" t="s">
        <v>103</v>
      </c>
    </row>
    <row r="9" spans="1:12" ht="27.75" customHeight="1">
      <c r="A9" s="111" t="s">
        <v>16</v>
      </c>
      <c r="B9" s="112">
        <v>2005</v>
      </c>
      <c r="C9" s="112">
        <v>2010</v>
      </c>
      <c r="D9" s="112">
        <v>2015</v>
      </c>
      <c r="E9" s="112">
        <v>2020</v>
      </c>
      <c r="F9" s="112">
        <v>2022</v>
      </c>
      <c r="G9" s="112">
        <v>2023</v>
      </c>
      <c r="H9" s="112">
        <v>2024</v>
      </c>
      <c r="I9" s="113">
        <v>2025</v>
      </c>
      <c r="J9" s="112" t="s">
        <v>104</v>
      </c>
    </row>
    <row r="10" spans="1:12" ht="16.5" customHeight="1">
      <c r="A10" s="213" t="s">
        <v>69</v>
      </c>
      <c r="B10" s="245">
        <v>2696</v>
      </c>
      <c r="C10" s="246">
        <v>2377</v>
      </c>
      <c r="D10" s="246">
        <v>1878</v>
      </c>
      <c r="E10" s="246">
        <v>2005</v>
      </c>
      <c r="F10" s="246">
        <v>2112</v>
      </c>
      <c r="G10" s="246">
        <v>1999</v>
      </c>
      <c r="H10" s="246">
        <v>1881</v>
      </c>
      <c r="I10" s="246">
        <v>1849</v>
      </c>
      <c r="J10" s="262">
        <v>-1.7012227538543385</v>
      </c>
      <c r="L10" s="248"/>
    </row>
    <row r="11" spans="1:12" ht="16.5" customHeight="1">
      <c r="A11" s="213" t="s">
        <v>70</v>
      </c>
      <c r="B11" s="245">
        <v>793</v>
      </c>
      <c r="C11" s="246">
        <v>735</v>
      </c>
      <c r="D11" s="246">
        <v>709</v>
      </c>
      <c r="E11" s="246">
        <v>658</v>
      </c>
      <c r="F11" s="246">
        <v>828</v>
      </c>
      <c r="G11" s="246">
        <v>892</v>
      </c>
      <c r="H11" s="246">
        <v>800</v>
      </c>
      <c r="I11" s="246">
        <v>678</v>
      </c>
      <c r="J11" s="262">
        <v>-15.25</v>
      </c>
      <c r="L11" s="248"/>
    </row>
    <row r="12" spans="1:12" ht="16.5" customHeight="1">
      <c r="A12" s="213" t="s">
        <v>71</v>
      </c>
      <c r="B12" s="245">
        <v>804</v>
      </c>
      <c r="C12" s="246">
        <v>792</v>
      </c>
      <c r="D12" s="246">
        <v>664</v>
      </c>
      <c r="E12" s="246">
        <v>630</v>
      </c>
      <c r="F12" s="246">
        <v>719</v>
      </c>
      <c r="G12" s="246">
        <v>673</v>
      </c>
      <c r="H12" s="246">
        <v>582</v>
      </c>
      <c r="I12" s="246">
        <v>586</v>
      </c>
      <c r="J12" s="262">
        <v>0.68728522336769515</v>
      </c>
      <c r="L12" s="248"/>
    </row>
    <row r="13" spans="1:12" ht="16.5" customHeight="1">
      <c r="A13" s="213" t="s">
        <v>72</v>
      </c>
      <c r="B13" s="245">
        <v>29</v>
      </c>
      <c r="C13" s="246">
        <v>32</v>
      </c>
      <c r="D13" s="246">
        <v>25</v>
      </c>
      <c r="E13" s="246">
        <v>22</v>
      </c>
      <c r="F13" s="246">
        <v>30</v>
      </c>
      <c r="G13" s="246">
        <v>46</v>
      </c>
      <c r="H13" s="246">
        <v>30</v>
      </c>
      <c r="I13" s="246">
        <v>38</v>
      </c>
      <c r="J13" s="262">
        <v>26.666666666666657</v>
      </c>
      <c r="L13" s="248"/>
    </row>
    <row r="14" spans="1:12" ht="16.5" customHeight="1">
      <c r="A14" s="213" t="s">
        <v>73</v>
      </c>
      <c r="B14" s="245">
        <v>46</v>
      </c>
      <c r="C14" s="246">
        <v>49</v>
      </c>
      <c r="D14" s="246">
        <v>37</v>
      </c>
      <c r="E14" s="246">
        <v>36</v>
      </c>
      <c r="F14" s="246">
        <v>55</v>
      </c>
      <c r="G14" s="246">
        <v>43</v>
      </c>
      <c r="H14" s="246">
        <v>59</v>
      </c>
      <c r="I14" s="246">
        <v>40</v>
      </c>
      <c r="J14" s="262">
        <v>-32.203389830508485</v>
      </c>
      <c r="L14" s="248"/>
    </row>
    <row r="15" spans="1:12" ht="16.5" customHeight="1">
      <c r="A15" s="213" t="s">
        <v>74</v>
      </c>
      <c r="B15" s="245">
        <v>701</v>
      </c>
      <c r="C15" s="246">
        <v>573</v>
      </c>
      <c r="D15" s="246">
        <v>422</v>
      </c>
      <c r="E15" s="246">
        <v>285</v>
      </c>
      <c r="F15" s="246">
        <v>304</v>
      </c>
      <c r="G15" s="246">
        <v>306</v>
      </c>
      <c r="H15" s="246">
        <v>344</v>
      </c>
      <c r="I15" s="246">
        <v>311</v>
      </c>
      <c r="J15" s="262">
        <v>-9.5930232558139465</v>
      </c>
      <c r="L15" s="248"/>
    </row>
    <row r="16" spans="1:12" ht="16.5" customHeight="1">
      <c r="A16" s="213" t="s">
        <v>75</v>
      </c>
      <c r="B16" s="245">
        <v>67</v>
      </c>
      <c r="C16" s="246">
        <v>95</v>
      </c>
      <c r="D16" s="246">
        <v>50</v>
      </c>
      <c r="E16" s="246">
        <v>83</v>
      </c>
      <c r="F16" s="246">
        <v>128</v>
      </c>
      <c r="G16" s="246">
        <v>85</v>
      </c>
      <c r="H16" s="246">
        <v>119</v>
      </c>
      <c r="I16" s="246">
        <v>72</v>
      </c>
      <c r="J16" s="262">
        <v>-39.495798319327733</v>
      </c>
      <c r="L16" s="248"/>
    </row>
    <row r="17" spans="1:13" ht="15" customHeight="1">
      <c r="A17" s="213" t="s">
        <v>76</v>
      </c>
      <c r="B17" s="245">
        <v>447</v>
      </c>
      <c r="C17" s="246">
        <v>419</v>
      </c>
      <c r="D17" s="246">
        <v>335</v>
      </c>
      <c r="E17" s="246">
        <v>377</v>
      </c>
      <c r="F17" s="246">
        <v>388</v>
      </c>
      <c r="G17" s="246">
        <v>440</v>
      </c>
      <c r="H17" s="246">
        <v>420</v>
      </c>
      <c r="I17" s="246">
        <v>430</v>
      </c>
      <c r="J17" s="262">
        <v>2.3809523809523796</v>
      </c>
      <c r="L17" s="248"/>
      <c r="M17" s="20"/>
    </row>
    <row r="18" spans="1:13" ht="17.25" customHeight="1">
      <c r="A18" s="263" t="s">
        <v>96</v>
      </c>
      <c r="B18" s="264">
        <v>5583</v>
      </c>
      <c r="C18" s="264">
        <v>5072</v>
      </c>
      <c r="D18" s="264">
        <v>4120</v>
      </c>
      <c r="E18" s="264">
        <v>4096</v>
      </c>
      <c r="F18" s="264">
        <v>4564</v>
      </c>
      <c r="G18" s="264">
        <v>4484</v>
      </c>
      <c r="H18" s="264">
        <v>4235</v>
      </c>
      <c r="I18" s="264">
        <v>4004</v>
      </c>
      <c r="J18" s="265">
        <v>-5.4545454545454533</v>
      </c>
      <c r="L18" s="248"/>
      <c r="M18" s="20"/>
    </row>
    <row r="19" spans="1:13" ht="15" customHeight="1">
      <c r="A19" s="213" t="s">
        <v>78</v>
      </c>
      <c r="B19" s="245">
        <v>195</v>
      </c>
      <c r="C19" s="246">
        <v>694</v>
      </c>
      <c r="D19" s="246">
        <v>519</v>
      </c>
      <c r="E19" s="246">
        <v>255</v>
      </c>
      <c r="F19" s="246">
        <v>268</v>
      </c>
      <c r="G19" s="246">
        <v>303</v>
      </c>
      <c r="H19" s="246">
        <v>299</v>
      </c>
      <c r="I19" s="246">
        <v>288</v>
      </c>
      <c r="J19" s="262">
        <v>-3.6789297658862807</v>
      </c>
      <c r="L19" s="248"/>
      <c r="M19" s="20"/>
    </row>
    <row r="20" spans="1:13" ht="16.5" customHeight="1">
      <c r="A20" s="115" t="s">
        <v>85</v>
      </c>
      <c r="B20" s="116">
        <v>5778</v>
      </c>
      <c r="C20" s="116">
        <v>5766</v>
      </c>
      <c r="D20" s="116">
        <v>4639</v>
      </c>
      <c r="E20" s="116">
        <v>4351</v>
      </c>
      <c r="F20" s="148">
        <v>4832</v>
      </c>
      <c r="G20" s="148">
        <v>4787</v>
      </c>
      <c r="H20" s="148">
        <v>4534</v>
      </c>
      <c r="I20" s="148">
        <v>4292</v>
      </c>
      <c r="J20" s="103">
        <v>-5.337450374944865</v>
      </c>
      <c r="K20" s="105"/>
    </row>
    <row r="21" spans="1:13" ht="16.5" customHeight="1">
      <c r="A21" s="251"/>
      <c r="B21" s="252"/>
      <c r="C21" s="252"/>
      <c r="D21" s="252"/>
      <c r="E21" s="252"/>
      <c r="F21" s="252"/>
      <c r="G21" s="252"/>
      <c r="H21" s="252"/>
      <c r="I21" s="252"/>
      <c r="J21" s="254"/>
    </row>
    <row r="22" spans="1:13" ht="11.25" customHeight="1">
      <c r="A22" s="137" t="s">
        <v>105</v>
      </c>
      <c r="K22" s="259"/>
    </row>
    <row r="23" spans="1:13" ht="11.25" customHeight="1">
      <c r="A23" s="137" t="s">
        <v>106</v>
      </c>
      <c r="K23" s="259"/>
    </row>
    <row r="24" spans="1:13" ht="18.75" customHeight="1">
      <c r="A24" s="123" t="s">
        <v>100</v>
      </c>
      <c r="K24" s="259"/>
    </row>
    <row r="25" spans="1:13" s="8" customFormat="1" ht="13.5" customHeight="1">
      <c r="A25" s="123"/>
    </row>
    <row r="26" spans="1:13" s="8" customFormat="1" ht="16.5" customHeight="1">
      <c r="A26" s="123" t="s">
        <v>108</v>
      </c>
    </row>
    <row r="28" spans="1:13">
      <c r="D28" s="121"/>
    </row>
    <row r="29" spans="1:13">
      <c r="D29" s="121"/>
    </row>
  </sheetData>
  <mergeCells count="3">
    <mergeCell ref="A4:J4"/>
    <mergeCell ref="A5:J5"/>
    <mergeCell ref="B8:I8"/>
  </mergeCells>
  <pageMargins left="0.97" right="0.6692913385826772" top="0.49" bottom="0.45" header="0.25" footer="0.36"/>
  <pageSetup paperSize="9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EBE0C-914E-4551-A110-958CC64A26E8}">
  <dimension ref="A4:M29"/>
  <sheetViews>
    <sheetView showGridLines="0" zoomScaleNormal="100" workbookViewId="0">
      <selection activeCell="A4" sqref="A4:J4"/>
    </sheetView>
  </sheetViews>
  <sheetFormatPr baseColWidth="10" defaultColWidth="11.42578125" defaultRowHeight="15"/>
  <cols>
    <col min="1" max="1" width="30.7109375" style="1" customWidth="1"/>
    <col min="2" max="8" width="10.7109375" style="1" customWidth="1"/>
    <col min="9" max="9" width="13.7109375" style="1" customWidth="1"/>
    <col min="10" max="16384" width="11.42578125" style="1"/>
  </cols>
  <sheetData>
    <row r="4" spans="1:12" ht="18">
      <c r="A4" s="340" t="s">
        <v>107</v>
      </c>
      <c r="B4" s="341"/>
      <c r="C4" s="341"/>
      <c r="D4" s="341"/>
      <c r="E4" s="341"/>
      <c r="F4" s="341"/>
      <c r="G4" s="341"/>
      <c r="H4" s="341"/>
      <c r="I4" s="341"/>
      <c r="J4" s="341"/>
    </row>
    <row r="5" spans="1:12" s="4" customFormat="1" ht="18">
      <c r="A5" s="342" t="s">
        <v>206</v>
      </c>
      <c r="B5" s="341"/>
      <c r="C5" s="341"/>
      <c r="D5" s="341"/>
      <c r="E5" s="341"/>
      <c r="F5" s="341"/>
      <c r="G5" s="341"/>
      <c r="H5" s="341"/>
      <c r="I5" s="341"/>
      <c r="J5" s="341"/>
      <c r="K5" s="48"/>
      <c r="L5" s="48"/>
    </row>
    <row r="6" spans="1:12" s="4" customFormat="1" ht="18">
      <c r="A6" s="332" t="s">
        <v>12</v>
      </c>
      <c r="B6" s="331"/>
      <c r="C6" s="331"/>
      <c r="D6" s="331"/>
      <c r="E6" s="331"/>
      <c r="F6" s="331"/>
      <c r="G6" s="331"/>
      <c r="H6" s="331"/>
      <c r="I6" s="331"/>
      <c r="J6" s="331"/>
      <c r="K6" s="48"/>
      <c r="L6" s="48"/>
    </row>
    <row r="7" spans="1:12" s="4" customFormat="1" ht="13.5" customHeight="1">
      <c r="A7" s="240"/>
      <c r="B7" s="240"/>
      <c r="C7" s="240"/>
      <c r="D7" s="48"/>
      <c r="E7" s="48"/>
      <c r="F7" s="48"/>
      <c r="G7" s="48"/>
      <c r="H7" s="48"/>
      <c r="I7" s="3"/>
    </row>
    <row r="8" spans="1:12" ht="14.25" customHeight="1">
      <c r="A8" s="241" t="s">
        <v>81</v>
      </c>
      <c r="B8" s="349" t="s">
        <v>102</v>
      </c>
      <c r="C8" s="350"/>
      <c r="D8" s="350"/>
      <c r="E8" s="350"/>
      <c r="F8" s="350"/>
      <c r="G8" s="350"/>
      <c r="H8" s="350"/>
      <c r="I8" s="350"/>
      <c r="J8" s="261" t="s">
        <v>103</v>
      </c>
    </row>
    <row r="9" spans="1:12" ht="27.75" customHeight="1">
      <c r="A9" s="111" t="s">
        <v>16</v>
      </c>
      <c r="B9" s="112">
        <v>2005</v>
      </c>
      <c r="C9" s="112">
        <v>2010</v>
      </c>
      <c r="D9" s="112">
        <v>2015</v>
      </c>
      <c r="E9" s="112">
        <v>2020</v>
      </c>
      <c r="F9" s="112">
        <v>2022</v>
      </c>
      <c r="G9" s="112">
        <v>2023</v>
      </c>
      <c r="H9" s="112">
        <v>2024</v>
      </c>
      <c r="I9" s="113">
        <v>2025</v>
      </c>
      <c r="J9" s="112" t="s">
        <v>104</v>
      </c>
    </row>
    <row r="10" spans="1:12" ht="16.5" customHeight="1">
      <c r="A10" s="213" t="s">
        <v>69</v>
      </c>
      <c r="B10" s="245">
        <v>2026</v>
      </c>
      <c r="C10" s="246">
        <v>1809</v>
      </c>
      <c r="D10" s="246">
        <v>1529</v>
      </c>
      <c r="E10" s="246">
        <v>1472</v>
      </c>
      <c r="F10" s="246">
        <v>1512</v>
      </c>
      <c r="G10" s="246">
        <v>1492</v>
      </c>
      <c r="H10" s="246">
        <v>1405</v>
      </c>
      <c r="I10" s="246">
        <v>1279</v>
      </c>
      <c r="J10" s="262">
        <v>-8.9679715302491019</v>
      </c>
      <c r="L10" s="248"/>
    </row>
    <row r="11" spans="1:12" ht="16.5" customHeight="1">
      <c r="A11" s="213" t="s">
        <v>70</v>
      </c>
      <c r="B11" s="245">
        <v>345</v>
      </c>
      <c r="C11" s="246">
        <v>329</v>
      </c>
      <c r="D11" s="246">
        <v>331</v>
      </c>
      <c r="E11" s="246">
        <v>343</v>
      </c>
      <c r="F11" s="246">
        <v>352</v>
      </c>
      <c r="G11" s="246">
        <v>367</v>
      </c>
      <c r="H11" s="246">
        <v>329</v>
      </c>
      <c r="I11" s="246">
        <v>278</v>
      </c>
      <c r="J11" s="262">
        <v>-15.501519756838917</v>
      </c>
      <c r="L11" s="248"/>
    </row>
    <row r="12" spans="1:12" ht="16.5" customHeight="1">
      <c r="A12" s="213" t="s">
        <v>71</v>
      </c>
      <c r="B12" s="245">
        <v>757</v>
      </c>
      <c r="C12" s="246">
        <v>756</v>
      </c>
      <c r="D12" s="246">
        <v>596</v>
      </c>
      <c r="E12" s="246">
        <v>503</v>
      </c>
      <c r="F12" s="246">
        <v>536</v>
      </c>
      <c r="G12" s="246">
        <v>438</v>
      </c>
      <c r="H12" s="246">
        <v>380</v>
      </c>
      <c r="I12" s="246">
        <v>372</v>
      </c>
      <c r="J12" s="262">
        <v>-2.1052631578947256</v>
      </c>
      <c r="L12" s="248"/>
    </row>
    <row r="13" spans="1:12" ht="16.5" customHeight="1">
      <c r="A13" s="213" t="s">
        <v>72</v>
      </c>
      <c r="B13" s="245">
        <v>28</v>
      </c>
      <c r="C13" s="246">
        <v>38</v>
      </c>
      <c r="D13" s="246">
        <v>29</v>
      </c>
      <c r="E13" s="246">
        <v>28</v>
      </c>
      <c r="F13" s="246">
        <v>26</v>
      </c>
      <c r="G13" s="246">
        <v>44</v>
      </c>
      <c r="H13" s="246">
        <v>44</v>
      </c>
      <c r="I13" s="246">
        <v>37</v>
      </c>
      <c r="J13" s="262">
        <v>-15.909090909090907</v>
      </c>
      <c r="L13" s="248"/>
    </row>
    <row r="14" spans="1:12" ht="16.5" customHeight="1">
      <c r="A14" s="213" t="s">
        <v>73</v>
      </c>
      <c r="B14" s="245">
        <v>26</v>
      </c>
      <c r="C14" s="246">
        <v>55</v>
      </c>
      <c r="D14" s="246">
        <v>59</v>
      </c>
      <c r="E14" s="246">
        <v>62</v>
      </c>
      <c r="F14" s="246">
        <v>89</v>
      </c>
      <c r="G14" s="246">
        <v>87</v>
      </c>
      <c r="H14" s="246">
        <v>90</v>
      </c>
      <c r="I14" s="246">
        <v>89</v>
      </c>
      <c r="J14" s="262">
        <v>-1.1111111111111143</v>
      </c>
      <c r="L14" s="248"/>
    </row>
    <row r="15" spans="1:12" ht="16.5" customHeight="1">
      <c r="A15" s="213" t="s">
        <v>74</v>
      </c>
      <c r="B15" s="245">
        <v>818</v>
      </c>
      <c r="C15" s="246">
        <v>616</v>
      </c>
      <c r="D15" s="246">
        <v>399</v>
      </c>
      <c r="E15" s="246">
        <v>282</v>
      </c>
      <c r="F15" s="246">
        <v>337</v>
      </c>
      <c r="G15" s="246">
        <v>320</v>
      </c>
      <c r="H15" s="246">
        <v>309</v>
      </c>
      <c r="I15" s="246">
        <v>327</v>
      </c>
      <c r="J15" s="262">
        <v>5.8252427184466029</v>
      </c>
      <c r="L15" s="248"/>
    </row>
    <row r="16" spans="1:12" ht="16.5" customHeight="1">
      <c r="A16" s="213" t="s">
        <v>75</v>
      </c>
      <c r="B16" s="245">
        <v>47</v>
      </c>
      <c r="C16" s="246">
        <v>78</v>
      </c>
      <c r="D16" s="246">
        <v>57</v>
      </c>
      <c r="E16" s="246">
        <v>58</v>
      </c>
      <c r="F16" s="246">
        <v>67</v>
      </c>
      <c r="G16" s="246">
        <v>42</v>
      </c>
      <c r="H16" s="246">
        <v>55</v>
      </c>
      <c r="I16" s="246">
        <v>44</v>
      </c>
      <c r="J16" s="262">
        <v>-20</v>
      </c>
      <c r="L16" s="248"/>
    </row>
    <row r="17" spans="1:13" ht="15" customHeight="1">
      <c r="A17" s="213" t="s">
        <v>76</v>
      </c>
      <c r="B17" s="245">
        <v>158</v>
      </c>
      <c r="C17" s="246">
        <v>186</v>
      </c>
      <c r="D17" s="246">
        <v>185</v>
      </c>
      <c r="E17" s="246">
        <v>214</v>
      </c>
      <c r="F17" s="246">
        <v>237</v>
      </c>
      <c r="G17" s="246">
        <v>251</v>
      </c>
      <c r="H17" s="246">
        <v>290</v>
      </c>
      <c r="I17" s="246">
        <v>262</v>
      </c>
      <c r="J17" s="262">
        <v>-9.6551724137930961</v>
      </c>
      <c r="L17" s="248"/>
      <c r="M17" s="20"/>
    </row>
    <row r="18" spans="1:13" ht="17.25" customHeight="1">
      <c r="A18" s="263" t="s">
        <v>96</v>
      </c>
      <c r="B18" s="264">
        <v>4205</v>
      </c>
      <c r="C18" s="264">
        <v>3867</v>
      </c>
      <c r="D18" s="264">
        <v>3185</v>
      </c>
      <c r="E18" s="264">
        <v>2962</v>
      </c>
      <c r="F18" s="264">
        <v>3156</v>
      </c>
      <c r="G18" s="264">
        <v>3041</v>
      </c>
      <c r="H18" s="264">
        <v>2902</v>
      </c>
      <c r="I18" s="264">
        <v>2688</v>
      </c>
      <c r="J18" s="265">
        <v>-7.3742246726395564</v>
      </c>
      <c r="L18" s="248"/>
      <c r="M18" s="20"/>
    </row>
    <row r="19" spans="1:13" ht="15" customHeight="1">
      <c r="A19" s="213" t="s">
        <v>78</v>
      </c>
      <c r="B19" s="245">
        <v>41</v>
      </c>
      <c r="C19" s="246">
        <v>261</v>
      </c>
      <c r="D19" s="246">
        <v>159</v>
      </c>
      <c r="E19" s="246">
        <v>39</v>
      </c>
      <c r="F19" s="246">
        <v>35</v>
      </c>
      <c r="G19" s="246">
        <v>39</v>
      </c>
      <c r="H19" s="246">
        <v>41</v>
      </c>
      <c r="I19" s="246">
        <v>47</v>
      </c>
      <c r="J19" s="262">
        <v>14.634146341463406</v>
      </c>
      <c r="L19" s="248"/>
      <c r="M19" s="20"/>
    </row>
    <row r="20" spans="1:13" ht="16.5" customHeight="1">
      <c r="A20" s="115" t="s">
        <v>85</v>
      </c>
      <c r="B20" s="116">
        <v>4246</v>
      </c>
      <c r="C20" s="116">
        <v>4128</v>
      </c>
      <c r="D20" s="116">
        <v>3344</v>
      </c>
      <c r="E20" s="116">
        <v>3001</v>
      </c>
      <c r="F20" s="148">
        <v>3191</v>
      </c>
      <c r="G20" s="148">
        <v>3080</v>
      </c>
      <c r="H20" s="148">
        <v>2943</v>
      </c>
      <c r="I20" s="148">
        <v>2735</v>
      </c>
      <c r="J20" s="103">
        <v>-7.0676180767923995</v>
      </c>
      <c r="K20" s="105"/>
    </row>
    <row r="21" spans="1:13" ht="16.5" customHeight="1">
      <c r="A21" s="251"/>
      <c r="B21" s="252"/>
      <c r="C21" s="252"/>
      <c r="D21" s="252"/>
      <c r="E21" s="252"/>
      <c r="F21" s="252"/>
      <c r="G21" s="252"/>
      <c r="H21" s="252"/>
      <c r="I21" s="252"/>
      <c r="J21" s="254"/>
    </row>
    <row r="22" spans="1:13" ht="11.25" customHeight="1">
      <c r="A22" s="137" t="s">
        <v>105</v>
      </c>
      <c r="K22" s="259"/>
    </row>
    <row r="23" spans="1:13" ht="11.25" customHeight="1">
      <c r="A23" s="137" t="s">
        <v>106</v>
      </c>
      <c r="K23" s="259"/>
    </row>
    <row r="24" spans="1:13" ht="18.75" customHeight="1">
      <c r="A24" s="123" t="s">
        <v>100</v>
      </c>
      <c r="K24" s="259"/>
    </row>
    <row r="25" spans="1:13" s="8" customFormat="1" ht="13.5" customHeight="1">
      <c r="A25" s="123"/>
    </row>
    <row r="26" spans="1:13" s="8" customFormat="1" ht="16.5" customHeight="1">
      <c r="A26" s="123" t="s">
        <v>108</v>
      </c>
    </row>
    <row r="28" spans="1:13">
      <c r="D28" s="121"/>
    </row>
    <row r="29" spans="1:13">
      <c r="D29" s="121"/>
    </row>
  </sheetData>
  <mergeCells count="3">
    <mergeCell ref="A4:J4"/>
    <mergeCell ref="A5:J5"/>
    <mergeCell ref="B8:I8"/>
  </mergeCells>
  <pageMargins left="0.97" right="0.6692913385826772" top="0.49" bottom="0.45" header="0.25" footer="0.36"/>
  <pageSetup paperSize="9" orientation="landscape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DB70B-8635-43B0-A3E1-D270D2E07E71}">
  <dimension ref="A4:M29"/>
  <sheetViews>
    <sheetView showGridLines="0" zoomScaleNormal="100" workbookViewId="0">
      <selection activeCell="A4" sqref="A4:J4"/>
    </sheetView>
  </sheetViews>
  <sheetFormatPr baseColWidth="10" defaultColWidth="11.42578125" defaultRowHeight="15"/>
  <cols>
    <col min="1" max="1" width="30.7109375" style="1" customWidth="1"/>
    <col min="2" max="8" width="10.7109375" style="1" customWidth="1"/>
    <col min="9" max="9" width="13.7109375" style="1" customWidth="1"/>
    <col min="10" max="16384" width="11.42578125" style="1"/>
  </cols>
  <sheetData>
    <row r="4" spans="1:12" ht="18">
      <c r="A4" s="340" t="s">
        <v>107</v>
      </c>
      <c r="B4" s="341"/>
      <c r="C4" s="341"/>
      <c r="D4" s="341"/>
      <c r="E4" s="341"/>
      <c r="F4" s="341"/>
      <c r="G4" s="341"/>
      <c r="H4" s="341"/>
      <c r="I4" s="341"/>
      <c r="J4" s="341"/>
    </row>
    <row r="5" spans="1:12" s="4" customFormat="1" ht="18">
      <c r="A5" s="342" t="s">
        <v>206</v>
      </c>
      <c r="B5" s="341"/>
      <c r="C5" s="341"/>
      <c r="D5" s="341"/>
      <c r="E5" s="341"/>
      <c r="F5" s="341"/>
      <c r="G5" s="341"/>
      <c r="H5" s="341"/>
      <c r="I5" s="341"/>
      <c r="J5" s="341"/>
      <c r="K5" s="48"/>
      <c r="L5" s="48"/>
    </row>
    <row r="6" spans="1:12" s="4" customFormat="1" ht="18">
      <c r="A6" s="332" t="s">
        <v>13</v>
      </c>
      <c r="B6" s="331"/>
      <c r="C6" s="331"/>
      <c r="D6" s="331"/>
      <c r="E6" s="331"/>
      <c r="F6" s="331"/>
      <c r="G6" s="331"/>
      <c r="H6" s="331"/>
      <c r="I6" s="331"/>
      <c r="J6" s="331"/>
      <c r="K6" s="48"/>
      <c r="L6" s="48"/>
    </row>
    <row r="7" spans="1:12" s="4" customFormat="1" ht="13.5" customHeight="1">
      <c r="A7" s="240"/>
      <c r="B7" s="240"/>
      <c r="C7" s="240"/>
      <c r="D7" s="48"/>
      <c r="E7" s="48"/>
      <c r="F7" s="48"/>
      <c r="G7" s="48"/>
      <c r="H7" s="48"/>
      <c r="I7" s="3"/>
    </row>
    <row r="8" spans="1:12" ht="14.25" customHeight="1">
      <c r="A8" s="241" t="s">
        <v>81</v>
      </c>
      <c r="B8" s="349" t="s">
        <v>102</v>
      </c>
      <c r="C8" s="350"/>
      <c r="D8" s="350"/>
      <c r="E8" s="350"/>
      <c r="F8" s="350"/>
      <c r="G8" s="350"/>
      <c r="H8" s="350"/>
      <c r="I8" s="350"/>
      <c r="J8" s="261" t="s">
        <v>103</v>
      </c>
    </row>
    <row r="9" spans="1:12" ht="27.75" customHeight="1">
      <c r="A9" s="111" t="s">
        <v>16</v>
      </c>
      <c r="B9" s="112">
        <v>2005</v>
      </c>
      <c r="C9" s="112">
        <v>2010</v>
      </c>
      <c r="D9" s="112">
        <v>2015</v>
      </c>
      <c r="E9" s="112">
        <v>2020</v>
      </c>
      <c r="F9" s="112">
        <v>2022</v>
      </c>
      <c r="G9" s="112">
        <v>2023</v>
      </c>
      <c r="H9" s="112">
        <v>2024</v>
      </c>
      <c r="I9" s="113">
        <v>2025</v>
      </c>
      <c r="J9" s="112" t="s">
        <v>104</v>
      </c>
    </row>
    <row r="10" spans="1:12" ht="16.5" customHeight="1">
      <c r="A10" s="213" t="s">
        <v>69</v>
      </c>
      <c r="B10" s="245">
        <v>1139</v>
      </c>
      <c r="C10" s="246">
        <v>1114</v>
      </c>
      <c r="D10" s="246">
        <v>934</v>
      </c>
      <c r="E10" s="246">
        <v>859</v>
      </c>
      <c r="F10" s="246">
        <v>847</v>
      </c>
      <c r="G10" s="246">
        <v>871</v>
      </c>
      <c r="H10" s="246">
        <v>802</v>
      </c>
      <c r="I10" s="246">
        <v>746</v>
      </c>
      <c r="J10" s="262">
        <v>-6.9825436408977595</v>
      </c>
      <c r="L10" s="248"/>
    </row>
    <row r="11" spans="1:12" ht="16.5" customHeight="1">
      <c r="A11" s="213" t="s">
        <v>70</v>
      </c>
      <c r="B11" s="245">
        <v>287</v>
      </c>
      <c r="C11" s="246">
        <v>367</v>
      </c>
      <c r="D11" s="246">
        <v>412</v>
      </c>
      <c r="E11" s="246">
        <v>387</v>
      </c>
      <c r="F11" s="246">
        <v>428</v>
      </c>
      <c r="G11" s="246">
        <v>416</v>
      </c>
      <c r="H11" s="246">
        <v>412</v>
      </c>
      <c r="I11" s="246">
        <v>367</v>
      </c>
      <c r="J11" s="262">
        <v>-10.922330097087368</v>
      </c>
      <c r="L11" s="248"/>
    </row>
    <row r="12" spans="1:12" ht="16.5" customHeight="1">
      <c r="A12" s="213" t="s">
        <v>71</v>
      </c>
      <c r="B12" s="245">
        <v>379</v>
      </c>
      <c r="C12" s="246">
        <v>392</v>
      </c>
      <c r="D12" s="246">
        <v>305</v>
      </c>
      <c r="E12" s="246">
        <v>274</v>
      </c>
      <c r="F12" s="246">
        <v>296</v>
      </c>
      <c r="G12" s="246">
        <v>291</v>
      </c>
      <c r="H12" s="246">
        <v>245</v>
      </c>
      <c r="I12" s="246">
        <v>191</v>
      </c>
      <c r="J12" s="262">
        <v>-22.040816326530603</v>
      </c>
      <c r="L12" s="248"/>
    </row>
    <row r="13" spans="1:12" ht="16.5" customHeight="1">
      <c r="A13" s="213" t="s">
        <v>72</v>
      </c>
      <c r="B13" s="245">
        <v>19</v>
      </c>
      <c r="C13" s="246">
        <v>23</v>
      </c>
      <c r="D13" s="246">
        <v>17</v>
      </c>
      <c r="E13" s="246">
        <v>16</v>
      </c>
      <c r="F13" s="246">
        <v>21</v>
      </c>
      <c r="G13" s="246">
        <v>24</v>
      </c>
      <c r="H13" s="246">
        <v>24</v>
      </c>
      <c r="I13" s="246">
        <v>19</v>
      </c>
      <c r="J13" s="262">
        <v>-20.833333333333343</v>
      </c>
      <c r="L13" s="248"/>
    </row>
    <row r="14" spans="1:12" ht="16.5" customHeight="1">
      <c r="A14" s="213" t="s">
        <v>73</v>
      </c>
      <c r="B14" s="245">
        <v>28</v>
      </c>
      <c r="C14" s="246">
        <v>36</v>
      </c>
      <c r="D14" s="246">
        <v>42</v>
      </c>
      <c r="E14" s="246">
        <v>58</v>
      </c>
      <c r="F14" s="246">
        <v>70</v>
      </c>
      <c r="G14" s="246">
        <v>65</v>
      </c>
      <c r="H14" s="246">
        <v>46</v>
      </c>
      <c r="I14" s="246">
        <v>49</v>
      </c>
      <c r="J14" s="262">
        <v>6.5217391304347956</v>
      </c>
      <c r="L14" s="248"/>
    </row>
    <row r="15" spans="1:12" ht="16.5" customHeight="1">
      <c r="A15" s="213" t="s">
        <v>74</v>
      </c>
      <c r="B15" s="245">
        <v>332</v>
      </c>
      <c r="C15" s="246">
        <v>296</v>
      </c>
      <c r="D15" s="246">
        <v>178</v>
      </c>
      <c r="E15" s="246">
        <v>137</v>
      </c>
      <c r="F15" s="246">
        <v>141</v>
      </c>
      <c r="G15" s="246">
        <v>161</v>
      </c>
      <c r="H15" s="246">
        <v>148</v>
      </c>
      <c r="I15" s="246">
        <v>146</v>
      </c>
      <c r="J15" s="262">
        <v>-1.3513513513513544</v>
      </c>
      <c r="L15" s="248"/>
    </row>
    <row r="16" spans="1:12" ht="16.5" customHeight="1">
      <c r="A16" s="213" t="s">
        <v>75</v>
      </c>
      <c r="B16" s="245">
        <v>53</v>
      </c>
      <c r="C16" s="246">
        <v>48</v>
      </c>
      <c r="D16" s="246">
        <v>38</v>
      </c>
      <c r="E16" s="246">
        <v>39</v>
      </c>
      <c r="F16" s="246">
        <v>32</v>
      </c>
      <c r="G16" s="246">
        <v>27</v>
      </c>
      <c r="H16" s="246">
        <v>39</v>
      </c>
      <c r="I16" s="246">
        <v>32</v>
      </c>
      <c r="J16" s="262">
        <v>-17.948717948717956</v>
      </c>
      <c r="L16" s="248"/>
    </row>
    <row r="17" spans="1:13" ht="15" customHeight="1">
      <c r="A17" s="213" t="s">
        <v>76</v>
      </c>
      <c r="B17" s="245">
        <v>114</v>
      </c>
      <c r="C17" s="246">
        <v>161</v>
      </c>
      <c r="D17" s="246">
        <v>95</v>
      </c>
      <c r="E17" s="246">
        <v>77</v>
      </c>
      <c r="F17" s="246">
        <v>108</v>
      </c>
      <c r="G17" s="246">
        <v>89</v>
      </c>
      <c r="H17" s="246">
        <v>96</v>
      </c>
      <c r="I17" s="246">
        <v>99</v>
      </c>
      <c r="J17" s="262">
        <v>3.125</v>
      </c>
      <c r="L17" s="248"/>
      <c r="M17" s="20"/>
    </row>
    <row r="18" spans="1:13" ht="17.25" customHeight="1">
      <c r="A18" s="263" t="s">
        <v>96</v>
      </c>
      <c r="B18" s="264">
        <v>2351</v>
      </c>
      <c r="C18" s="264">
        <v>2437</v>
      </c>
      <c r="D18" s="264">
        <v>2021</v>
      </c>
      <c r="E18" s="264">
        <v>1847</v>
      </c>
      <c r="F18" s="264">
        <v>1943</v>
      </c>
      <c r="G18" s="264">
        <v>1944</v>
      </c>
      <c r="H18" s="264">
        <v>1812</v>
      </c>
      <c r="I18" s="264">
        <v>1649</v>
      </c>
      <c r="J18" s="265">
        <v>-8.9955849889624631</v>
      </c>
      <c r="L18" s="248"/>
      <c r="M18" s="20"/>
    </row>
    <row r="19" spans="1:13" ht="15" customHeight="1">
      <c r="A19" s="213" t="s">
        <v>78</v>
      </c>
      <c r="B19" s="245">
        <v>62</v>
      </c>
      <c r="C19" s="246">
        <v>67</v>
      </c>
      <c r="D19" s="246">
        <v>62</v>
      </c>
      <c r="E19" s="246">
        <v>60</v>
      </c>
      <c r="F19" s="246">
        <v>68</v>
      </c>
      <c r="G19" s="246">
        <v>79</v>
      </c>
      <c r="H19" s="246">
        <v>71</v>
      </c>
      <c r="I19" s="246">
        <v>66</v>
      </c>
      <c r="J19" s="262">
        <v>-7.0422535211267672</v>
      </c>
      <c r="L19" s="248"/>
      <c r="M19" s="20"/>
    </row>
    <row r="20" spans="1:13" ht="16.5" customHeight="1">
      <c r="A20" s="115" t="s">
        <v>85</v>
      </c>
      <c r="B20" s="116">
        <v>2413</v>
      </c>
      <c r="C20" s="116">
        <v>2504</v>
      </c>
      <c r="D20" s="116">
        <v>2083</v>
      </c>
      <c r="E20" s="116">
        <v>1907</v>
      </c>
      <c r="F20" s="148">
        <v>2011</v>
      </c>
      <c r="G20" s="148">
        <v>2023</v>
      </c>
      <c r="H20" s="148">
        <v>1883</v>
      </c>
      <c r="I20" s="148">
        <v>1715</v>
      </c>
      <c r="J20" s="103">
        <v>-8.9219330855018484</v>
      </c>
      <c r="K20" s="105"/>
    </row>
    <row r="21" spans="1:13" ht="16.5" customHeight="1">
      <c r="A21" s="251"/>
      <c r="B21" s="252"/>
      <c r="C21" s="252"/>
      <c r="D21" s="252"/>
      <c r="E21" s="252"/>
      <c r="F21" s="252"/>
      <c r="G21" s="252"/>
      <c r="H21" s="252"/>
      <c r="I21" s="252"/>
      <c r="J21" s="254"/>
    </row>
    <row r="22" spans="1:13" ht="11.25" customHeight="1">
      <c r="A22" s="137" t="s">
        <v>105</v>
      </c>
      <c r="K22" s="259"/>
    </row>
    <row r="23" spans="1:13" ht="11.25" customHeight="1">
      <c r="A23" s="137" t="s">
        <v>106</v>
      </c>
      <c r="K23" s="259"/>
    </row>
    <row r="24" spans="1:13" ht="18.75" customHeight="1">
      <c r="A24" s="123" t="s">
        <v>100</v>
      </c>
      <c r="K24" s="259"/>
    </row>
    <row r="25" spans="1:13" s="8" customFormat="1" ht="13.5" customHeight="1">
      <c r="A25" s="123"/>
    </row>
    <row r="26" spans="1:13" s="8" customFormat="1" ht="16.5" customHeight="1">
      <c r="A26" s="123" t="s">
        <v>108</v>
      </c>
    </row>
    <row r="28" spans="1:13">
      <c r="D28" s="121"/>
    </row>
    <row r="29" spans="1:13">
      <c r="D29" s="121"/>
    </row>
  </sheetData>
  <mergeCells count="3">
    <mergeCell ref="A4:J4"/>
    <mergeCell ref="A5:J5"/>
    <mergeCell ref="B8:I8"/>
  </mergeCells>
  <pageMargins left="0.97" right="0.6692913385826772" top="0.49" bottom="0.45" header="0.25" footer="0.36"/>
  <pageSetup paperSize="9" orientation="landscape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E6C83-9360-4058-A456-CDCF58765AAE}">
  <dimension ref="A4:M29"/>
  <sheetViews>
    <sheetView showGridLines="0" zoomScaleNormal="100" workbookViewId="0">
      <selection activeCell="A4" sqref="A4:J4"/>
    </sheetView>
  </sheetViews>
  <sheetFormatPr baseColWidth="10" defaultColWidth="11.42578125" defaultRowHeight="15"/>
  <cols>
    <col min="1" max="1" width="30.7109375" style="1" customWidth="1"/>
    <col min="2" max="8" width="10.7109375" style="1" customWidth="1"/>
    <col min="9" max="9" width="13.7109375" style="1" customWidth="1"/>
    <col min="10" max="16384" width="11.42578125" style="1"/>
  </cols>
  <sheetData>
    <row r="4" spans="1:12" ht="18">
      <c r="A4" s="340" t="s">
        <v>107</v>
      </c>
      <c r="B4" s="341"/>
      <c r="C4" s="341"/>
      <c r="D4" s="341"/>
      <c r="E4" s="341"/>
      <c r="F4" s="341"/>
      <c r="G4" s="341"/>
      <c r="H4" s="341"/>
      <c r="I4" s="341"/>
      <c r="J4" s="341"/>
    </row>
    <row r="5" spans="1:12" s="4" customFormat="1" ht="18">
      <c r="A5" s="342" t="s">
        <v>206</v>
      </c>
      <c r="B5" s="341"/>
      <c r="C5" s="341"/>
      <c r="D5" s="341"/>
      <c r="E5" s="341"/>
      <c r="F5" s="341"/>
      <c r="G5" s="341"/>
      <c r="H5" s="341"/>
      <c r="I5" s="341"/>
      <c r="J5" s="341"/>
      <c r="K5" s="48"/>
      <c r="L5" s="48"/>
    </row>
    <row r="6" spans="1:12" s="4" customFormat="1" ht="18">
      <c r="A6" s="332" t="s">
        <v>14</v>
      </c>
      <c r="B6" s="331"/>
      <c r="C6" s="331"/>
      <c r="D6" s="331"/>
      <c r="E6" s="331"/>
      <c r="F6" s="331"/>
      <c r="G6" s="331"/>
      <c r="H6" s="331"/>
      <c r="I6" s="331"/>
      <c r="J6" s="331"/>
      <c r="K6" s="48"/>
      <c r="L6" s="48"/>
    </row>
    <row r="7" spans="1:12" s="4" customFormat="1" ht="13.5" customHeight="1">
      <c r="A7" s="240"/>
      <c r="B7" s="240"/>
      <c r="C7" s="240"/>
      <c r="D7" s="48"/>
      <c r="E7" s="48"/>
      <c r="F7" s="48"/>
      <c r="G7" s="48"/>
      <c r="H7" s="48"/>
      <c r="I7" s="3"/>
    </row>
    <row r="8" spans="1:12" ht="14.25" customHeight="1">
      <c r="A8" s="241" t="s">
        <v>81</v>
      </c>
      <c r="B8" s="349" t="s">
        <v>102</v>
      </c>
      <c r="C8" s="350"/>
      <c r="D8" s="350"/>
      <c r="E8" s="350"/>
      <c r="F8" s="350"/>
      <c r="G8" s="350"/>
      <c r="H8" s="350"/>
      <c r="I8" s="350"/>
      <c r="J8" s="261" t="s">
        <v>103</v>
      </c>
    </row>
    <row r="9" spans="1:12" ht="27.75" customHeight="1">
      <c r="A9" s="111" t="s">
        <v>16</v>
      </c>
      <c r="B9" s="112">
        <v>2005</v>
      </c>
      <c r="C9" s="112">
        <v>2010</v>
      </c>
      <c r="D9" s="112">
        <v>2015</v>
      </c>
      <c r="E9" s="112">
        <v>2020</v>
      </c>
      <c r="F9" s="112">
        <v>2022</v>
      </c>
      <c r="G9" s="112">
        <v>2023</v>
      </c>
      <c r="H9" s="112">
        <v>2024</v>
      </c>
      <c r="I9" s="113">
        <v>2025</v>
      </c>
      <c r="J9" s="112" t="s">
        <v>104</v>
      </c>
    </row>
    <row r="10" spans="1:12" ht="16.5" customHeight="1">
      <c r="A10" s="213" t="s">
        <v>69</v>
      </c>
      <c r="B10" s="245">
        <v>2020</v>
      </c>
      <c r="C10" s="246">
        <v>1762</v>
      </c>
      <c r="D10" s="246">
        <v>1320</v>
      </c>
      <c r="E10" s="246">
        <v>1425</v>
      </c>
      <c r="F10" s="246">
        <v>1538</v>
      </c>
      <c r="G10" s="246">
        <v>1586</v>
      </c>
      <c r="H10" s="246">
        <v>1495</v>
      </c>
      <c r="I10" s="246">
        <v>1530</v>
      </c>
      <c r="J10" s="262">
        <v>2.3411371237458241</v>
      </c>
      <c r="L10" s="248"/>
    </row>
    <row r="11" spans="1:12" ht="16.5" customHeight="1">
      <c r="A11" s="213" t="s">
        <v>70</v>
      </c>
      <c r="B11" s="245">
        <v>341</v>
      </c>
      <c r="C11" s="246">
        <v>336</v>
      </c>
      <c r="D11" s="246">
        <v>247</v>
      </c>
      <c r="E11" s="246">
        <v>278</v>
      </c>
      <c r="F11" s="246">
        <v>342</v>
      </c>
      <c r="G11" s="246">
        <v>346</v>
      </c>
      <c r="H11" s="246">
        <v>319</v>
      </c>
      <c r="I11" s="246">
        <v>281</v>
      </c>
      <c r="J11" s="262">
        <v>-11.912225705329149</v>
      </c>
      <c r="L11" s="248"/>
    </row>
    <row r="12" spans="1:12" ht="16.5" customHeight="1">
      <c r="A12" s="213" t="s">
        <v>71</v>
      </c>
      <c r="B12" s="245">
        <v>879</v>
      </c>
      <c r="C12" s="246">
        <v>928</v>
      </c>
      <c r="D12" s="246">
        <v>793</v>
      </c>
      <c r="E12" s="246">
        <v>863</v>
      </c>
      <c r="F12" s="246">
        <v>1023</v>
      </c>
      <c r="G12" s="246">
        <v>923</v>
      </c>
      <c r="H12" s="246">
        <v>934</v>
      </c>
      <c r="I12" s="246">
        <v>859</v>
      </c>
      <c r="J12" s="262">
        <v>-8.0299785867237716</v>
      </c>
      <c r="L12" s="248"/>
    </row>
    <row r="13" spans="1:12" ht="16.5" customHeight="1">
      <c r="A13" s="213" t="s">
        <v>72</v>
      </c>
      <c r="B13" s="245">
        <v>91</v>
      </c>
      <c r="C13" s="246">
        <v>116</v>
      </c>
      <c r="D13" s="246">
        <v>97</v>
      </c>
      <c r="E13" s="246">
        <v>105</v>
      </c>
      <c r="F13" s="246">
        <v>106</v>
      </c>
      <c r="G13" s="246">
        <v>130</v>
      </c>
      <c r="H13" s="246">
        <v>120</v>
      </c>
      <c r="I13" s="246">
        <v>103</v>
      </c>
      <c r="J13" s="262">
        <v>-14.166666666666671</v>
      </c>
      <c r="L13" s="248"/>
    </row>
    <row r="14" spans="1:12" ht="16.5" customHeight="1">
      <c r="A14" s="213" t="s">
        <v>73</v>
      </c>
      <c r="B14" s="245">
        <v>201</v>
      </c>
      <c r="C14" s="246">
        <v>285</v>
      </c>
      <c r="D14" s="246">
        <v>209</v>
      </c>
      <c r="E14" s="246">
        <v>206</v>
      </c>
      <c r="F14" s="246">
        <v>226</v>
      </c>
      <c r="G14" s="246">
        <v>285</v>
      </c>
      <c r="H14" s="246">
        <v>224</v>
      </c>
      <c r="I14" s="246">
        <v>218</v>
      </c>
      <c r="J14" s="262">
        <v>-2.6785714285714306</v>
      </c>
      <c r="L14" s="248"/>
    </row>
    <row r="15" spans="1:12" ht="16.5" customHeight="1">
      <c r="A15" s="213" t="s">
        <v>74</v>
      </c>
      <c r="B15" s="245">
        <v>564</v>
      </c>
      <c r="C15" s="246">
        <v>561</v>
      </c>
      <c r="D15" s="246">
        <v>498</v>
      </c>
      <c r="E15" s="246">
        <v>265</v>
      </c>
      <c r="F15" s="246">
        <v>657</v>
      </c>
      <c r="G15" s="246">
        <v>576</v>
      </c>
      <c r="H15" s="246">
        <v>492</v>
      </c>
      <c r="I15" s="246">
        <v>410</v>
      </c>
      <c r="J15" s="262">
        <v>-16.666666666666657</v>
      </c>
      <c r="L15" s="248"/>
    </row>
    <row r="16" spans="1:12" ht="16.5" customHeight="1">
      <c r="A16" s="213" t="s">
        <v>75</v>
      </c>
      <c r="B16" s="245">
        <v>163</v>
      </c>
      <c r="C16" s="246">
        <v>203</v>
      </c>
      <c r="D16" s="246">
        <v>132</v>
      </c>
      <c r="E16" s="246">
        <v>156</v>
      </c>
      <c r="F16" s="246">
        <v>221</v>
      </c>
      <c r="G16" s="246">
        <v>220</v>
      </c>
      <c r="H16" s="246">
        <v>178</v>
      </c>
      <c r="I16" s="246">
        <v>153</v>
      </c>
      <c r="J16" s="262">
        <v>-14.044943820224717</v>
      </c>
      <c r="L16" s="248"/>
    </row>
    <row r="17" spans="1:13" ht="15" customHeight="1">
      <c r="A17" s="213" t="s">
        <v>76</v>
      </c>
      <c r="B17" s="245">
        <v>649</v>
      </c>
      <c r="C17" s="246">
        <v>720</v>
      </c>
      <c r="D17" s="246">
        <v>579</v>
      </c>
      <c r="E17" s="246">
        <v>737</v>
      </c>
      <c r="F17" s="246">
        <v>727</v>
      </c>
      <c r="G17" s="246">
        <v>818</v>
      </c>
      <c r="H17" s="246">
        <v>786</v>
      </c>
      <c r="I17" s="246">
        <v>706</v>
      </c>
      <c r="J17" s="262">
        <v>-10.178117048346053</v>
      </c>
      <c r="L17" s="248"/>
      <c r="M17" s="20"/>
    </row>
    <row r="18" spans="1:13" ht="17.25" customHeight="1">
      <c r="A18" s="263" t="s">
        <v>96</v>
      </c>
      <c r="B18" s="264">
        <v>4908</v>
      </c>
      <c r="C18" s="264">
        <v>4911</v>
      </c>
      <c r="D18" s="264">
        <v>3875</v>
      </c>
      <c r="E18" s="264">
        <v>4035</v>
      </c>
      <c r="F18" s="264">
        <v>4840</v>
      </c>
      <c r="G18" s="264">
        <v>4884</v>
      </c>
      <c r="H18" s="264">
        <v>4548</v>
      </c>
      <c r="I18" s="264">
        <v>4260</v>
      </c>
      <c r="J18" s="265">
        <v>-6.3324538258575274</v>
      </c>
      <c r="L18" s="248"/>
      <c r="M18" s="20"/>
    </row>
    <row r="19" spans="1:13" ht="15" customHeight="1">
      <c r="A19" s="213" t="s">
        <v>78</v>
      </c>
      <c r="B19" s="245">
        <v>283</v>
      </c>
      <c r="C19" s="246">
        <v>1528</v>
      </c>
      <c r="D19" s="246">
        <v>1521</v>
      </c>
      <c r="E19" s="246">
        <v>1936</v>
      </c>
      <c r="F19" s="246">
        <v>1839</v>
      </c>
      <c r="G19" s="246">
        <v>1718</v>
      </c>
      <c r="H19" s="246">
        <v>1632</v>
      </c>
      <c r="I19" s="246">
        <v>1761</v>
      </c>
      <c r="J19" s="262">
        <v>7.904411764705884</v>
      </c>
      <c r="L19" s="248"/>
      <c r="M19" s="20"/>
    </row>
    <row r="20" spans="1:13" ht="16.5" customHeight="1">
      <c r="A20" s="115" t="s">
        <v>85</v>
      </c>
      <c r="B20" s="116">
        <v>5191</v>
      </c>
      <c r="C20" s="116">
        <v>6439</v>
      </c>
      <c r="D20" s="116">
        <v>5396</v>
      </c>
      <c r="E20" s="116">
        <v>5971</v>
      </c>
      <c r="F20" s="148">
        <v>6679</v>
      </c>
      <c r="G20" s="148">
        <v>6602</v>
      </c>
      <c r="H20" s="148">
        <v>6180</v>
      </c>
      <c r="I20" s="148">
        <v>6021</v>
      </c>
      <c r="J20" s="103">
        <v>-2.572815533980588</v>
      </c>
      <c r="K20" s="105"/>
    </row>
    <row r="21" spans="1:13" ht="16.5" customHeight="1">
      <c r="A21" s="251"/>
      <c r="B21" s="252"/>
      <c r="C21" s="252"/>
      <c r="D21" s="252"/>
      <c r="E21" s="252"/>
      <c r="F21" s="252"/>
      <c r="G21" s="252"/>
      <c r="H21" s="252"/>
      <c r="I21" s="252"/>
      <c r="J21" s="254"/>
    </row>
    <row r="22" spans="1:13" ht="11.25" customHeight="1">
      <c r="A22" s="137" t="s">
        <v>105</v>
      </c>
      <c r="K22" s="259"/>
    </row>
    <row r="23" spans="1:13" ht="11.25" customHeight="1">
      <c r="A23" s="137" t="s">
        <v>106</v>
      </c>
      <c r="K23" s="259"/>
    </row>
    <row r="24" spans="1:13" ht="18.75" customHeight="1">
      <c r="A24" s="123" t="s">
        <v>100</v>
      </c>
      <c r="K24" s="259"/>
    </row>
    <row r="25" spans="1:13" s="8" customFormat="1" ht="13.5" customHeight="1">
      <c r="A25" s="123"/>
    </row>
    <row r="26" spans="1:13" s="8" customFormat="1" ht="16.5" customHeight="1">
      <c r="A26" s="123" t="s">
        <v>108</v>
      </c>
    </row>
    <row r="28" spans="1:13">
      <c r="D28" s="121"/>
    </row>
    <row r="29" spans="1:13">
      <c r="D29" s="121"/>
    </row>
  </sheetData>
  <mergeCells count="3">
    <mergeCell ref="A4:J4"/>
    <mergeCell ref="A5:J5"/>
    <mergeCell ref="B8:I8"/>
  </mergeCells>
  <pageMargins left="0.97" right="0.6692913385826772" top="0.49" bottom="0.45" header="0.25" footer="0.36"/>
  <pageSetup paperSize="9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A488E-C96F-4059-BEC7-DFD79032F33A}">
  <dimension ref="A4:M22"/>
  <sheetViews>
    <sheetView showGridLines="0" zoomScaleNormal="100" workbookViewId="0">
      <selection activeCell="A4" sqref="A4:J4"/>
    </sheetView>
  </sheetViews>
  <sheetFormatPr baseColWidth="10" defaultColWidth="11.42578125" defaultRowHeight="15"/>
  <cols>
    <col min="1" max="1" width="30.7109375" style="1" customWidth="1"/>
    <col min="2" max="8" width="10.7109375" style="1" customWidth="1"/>
    <col min="9" max="9" width="14.42578125" style="1" customWidth="1"/>
    <col min="10" max="16384" width="11.42578125" style="1"/>
  </cols>
  <sheetData>
    <row r="4" spans="1:12" ht="18">
      <c r="A4" s="340" t="s">
        <v>107</v>
      </c>
      <c r="B4" s="341"/>
      <c r="C4" s="341"/>
      <c r="D4" s="341"/>
      <c r="E4" s="341"/>
      <c r="F4" s="341"/>
      <c r="G4" s="341"/>
      <c r="H4" s="341"/>
      <c r="I4" s="341"/>
      <c r="J4" s="341"/>
    </row>
    <row r="5" spans="1:12" s="4" customFormat="1" ht="18">
      <c r="A5" s="342" t="s">
        <v>207</v>
      </c>
      <c r="B5" s="341"/>
      <c r="C5" s="341"/>
      <c r="D5" s="341"/>
      <c r="E5" s="341"/>
      <c r="F5" s="341"/>
      <c r="G5" s="341"/>
      <c r="H5" s="341"/>
      <c r="I5" s="341"/>
      <c r="J5" s="341"/>
      <c r="K5" s="48"/>
      <c r="L5" s="48"/>
    </row>
    <row r="6" spans="1:12" s="4" customFormat="1" ht="18">
      <c r="A6" s="281"/>
      <c r="B6" s="280"/>
      <c r="C6" s="280"/>
      <c r="D6" s="280"/>
      <c r="E6" s="280"/>
      <c r="F6" s="280"/>
      <c r="G6" s="280"/>
      <c r="H6" s="280"/>
      <c r="I6" s="280"/>
      <c r="J6" s="280"/>
      <c r="K6" s="48"/>
      <c r="L6" s="48"/>
    </row>
    <row r="7" spans="1:12" s="4" customFormat="1" ht="13.5" customHeight="1">
      <c r="A7" s="240"/>
      <c r="B7" s="240"/>
      <c r="C7" s="240"/>
      <c r="D7" s="48"/>
      <c r="E7" s="48"/>
      <c r="F7" s="48"/>
      <c r="G7" s="48"/>
      <c r="H7" s="48"/>
      <c r="I7" s="3"/>
    </row>
    <row r="8" spans="1:12" ht="14.25" customHeight="1">
      <c r="A8" s="241" t="s">
        <v>81</v>
      </c>
      <c r="B8" s="349" t="s">
        <v>102</v>
      </c>
      <c r="C8" s="350"/>
      <c r="D8" s="350"/>
      <c r="E8" s="350"/>
      <c r="F8" s="350"/>
      <c r="G8" s="350"/>
      <c r="H8" s="350"/>
      <c r="I8" s="350"/>
      <c r="J8" s="261" t="s">
        <v>103</v>
      </c>
    </row>
    <row r="9" spans="1:12" ht="27.75" customHeight="1">
      <c r="A9" s="111" t="s">
        <v>1</v>
      </c>
      <c r="B9" s="112">
        <v>2005</v>
      </c>
      <c r="C9" s="112">
        <v>2010</v>
      </c>
      <c r="D9" s="112">
        <v>2015</v>
      </c>
      <c r="E9" s="112">
        <v>2020</v>
      </c>
      <c r="F9" s="112">
        <v>2022</v>
      </c>
      <c r="G9" s="112">
        <v>2023</v>
      </c>
      <c r="H9" s="112">
        <v>2024</v>
      </c>
      <c r="I9" s="113">
        <v>2025</v>
      </c>
      <c r="J9" s="112" t="s">
        <v>104</v>
      </c>
    </row>
    <row r="10" spans="1:12" ht="16.5" customHeight="1">
      <c r="A10" s="266" t="s">
        <v>6</v>
      </c>
      <c r="B10" s="245">
        <v>864</v>
      </c>
      <c r="C10" s="246">
        <v>900</v>
      </c>
      <c r="D10" s="246">
        <v>798</v>
      </c>
      <c r="E10" s="246">
        <v>784</v>
      </c>
      <c r="F10" s="246">
        <v>917</v>
      </c>
      <c r="G10" s="246">
        <v>837</v>
      </c>
      <c r="H10" s="246">
        <v>749</v>
      </c>
      <c r="I10" s="246">
        <v>726</v>
      </c>
      <c r="J10" s="262">
        <v>-3.070761014686255</v>
      </c>
      <c r="L10" s="248"/>
    </row>
    <row r="11" spans="1:12" ht="16.5" customHeight="1">
      <c r="A11" s="266" t="s">
        <v>7</v>
      </c>
      <c r="B11" s="245">
        <v>2886</v>
      </c>
      <c r="C11" s="246">
        <v>2850</v>
      </c>
      <c r="D11" s="246">
        <v>2225</v>
      </c>
      <c r="E11" s="246">
        <v>2187</v>
      </c>
      <c r="F11" s="246">
        <v>2389</v>
      </c>
      <c r="G11" s="246">
        <v>2393</v>
      </c>
      <c r="H11" s="246">
        <v>2165</v>
      </c>
      <c r="I11" s="246">
        <v>2043</v>
      </c>
      <c r="J11" s="262">
        <v>-5.6351039260970026</v>
      </c>
      <c r="L11" s="248"/>
    </row>
    <row r="12" spans="1:12" ht="16.5" customHeight="1">
      <c r="A12" s="266" t="s">
        <v>8</v>
      </c>
      <c r="B12" s="245">
        <v>5739</v>
      </c>
      <c r="C12" s="246">
        <v>6172</v>
      </c>
      <c r="D12" s="246">
        <v>4990</v>
      </c>
      <c r="E12" s="246">
        <v>4960</v>
      </c>
      <c r="F12" s="246">
        <v>5664</v>
      </c>
      <c r="G12" s="246">
        <v>5233</v>
      </c>
      <c r="H12" s="246">
        <v>5051</v>
      </c>
      <c r="I12" s="246">
        <v>4911</v>
      </c>
      <c r="J12" s="262">
        <v>-2.7717283706196696</v>
      </c>
      <c r="L12" s="248"/>
    </row>
    <row r="13" spans="1:12" ht="16.5" customHeight="1">
      <c r="A13" s="266" t="s">
        <v>9</v>
      </c>
      <c r="B13" s="245">
        <v>8306</v>
      </c>
      <c r="C13" s="246">
        <v>8010</v>
      </c>
      <c r="D13" s="246">
        <v>6708</v>
      </c>
      <c r="E13" s="246">
        <v>6589</v>
      </c>
      <c r="F13" s="246">
        <v>7098</v>
      </c>
      <c r="G13" s="246">
        <v>6779</v>
      </c>
      <c r="H13" s="246">
        <v>6347</v>
      </c>
      <c r="I13" s="246">
        <v>6015</v>
      </c>
      <c r="J13" s="262">
        <v>-5.2308177091539392</v>
      </c>
      <c r="L13" s="248"/>
    </row>
    <row r="14" spans="1:12" ht="16.5" customHeight="1">
      <c r="A14" s="266" t="s">
        <v>10</v>
      </c>
      <c r="B14" s="245">
        <v>3129</v>
      </c>
      <c r="C14" s="246">
        <v>2992</v>
      </c>
      <c r="D14" s="246">
        <v>2301</v>
      </c>
      <c r="E14" s="246">
        <v>2219</v>
      </c>
      <c r="F14" s="246">
        <v>2452</v>
      </c>
      <c r="G14" s="246">
        <v>2348</v>
      </c>
      <c r="H14" s="246">
        <v>2267</v>
      </c>
      <c r="I14" s="246">
        <v>2194</v>
      </c>
      <c r="J14" s="262">
        <v>-3.220114689016313</v>
      </c>
      <c r="L14" s="248"/>
    </row>
    <row r="15" spans="1:12" ht="16.5" customHeight="1">
      <c r="A15" s="266" t="s">
        <v>11</v>
      </c>
      <c r="B15" s="245">
        <v>5778</v>
      </c>
      <c r="C15" s="246">
        <v>5766</v>
      </c>
      <c r="D15" s="246">
        <v>4639</v>
      </c>
      <c r="E15" s="246">
        <v>4351</v>
      </c>
      <c r="F15" s="246">
        <v>4832</v>
      </c>
      <c r="G15" s="246">
        <v>4787</v>
      </c>
      <c r="H15" s="246">
        <v>4534</v>
      </c>
      <c r="I15" s="246">
        <v>4292</v>
      </c>
      <c r="J15" s="262">
        <v>-5.337450374944865</v>
      </c>
      <c r="L15" s="248"/>
    </row>
    <row r="16" spans="1:12" ht="16.5" customHeight="1">
      <c r="A16" s="266" t="s">
        <v>12</v>
      </c>
      <c r="B16" s="245">
        <v>4246</v>
      </c>
      <c r="C16" s="246">
        <v>4128</v>
      </c>
      <c r="D16" s="246">
        <v>3344</v>
      </c>
      <c r="E16" s="246">
        <v>3001</v>
      </c>
      <c r="F16" s="246">
        <v>3191</v>
      </c>
      <c r="G16" s="246">
        <v>3080</v>
      </c>
      <c r="H16" s="246">
        <v>2943</v>
      </c>
      <c r="I16" s="246">
        <v>2735</v>
      </c>
      <c r="J16" s="262">
        <v>-7.0676180767923995</v>
      </c>
      <c r="L16" s="248"/>
    </row>
    <row r="17" spans="1:13" ht="15" customHeight="1">
      <c r="A17" s="266" t="s">
        <v>13</v>
      </c>
      <c r="B17" s="245">
        <v>2413</v>
      </c>
      <c r="C17" s="246">
        <v>2504</v>
      </c>
      <c r="D17" s="246">
        <v>2083</v>
      </c>
      <c r="E17" s="246">
        <v>1907</v>
      </c>
      <c r="F17" s="246">
        <v>2011</v>
      </c>
      <c r="G17" s="246">
        <v>2023</v>
      </c>
      <c r="H17" s="246">
        <v>1883</v>
      </c>
      <c r="I17" s="246">
        <v>1715</v>
      </c>
      <c r="J17" s="262">
        <v>-8.9219330855018484</v>
      </c>
      <c r="L17" s="248"/>
      <c r="M17" s="20"/>
    </row>
    <row r="18" spans="1:13" ht="15" customHeight="1">
      <c r="A18" s="266" t="s">
        <v>14</v>
      </c>
      <c r="B18" s="245">
        <v>5191</v>
      </c>
      <c r="C18" s="246">
        <v>6439</v>
      </c>
      <c r="D18" s="246">
        <v>5396</v>
      </c>
      <c r="E18" s="246">
        <v>5971</v>
      </c>
      <c r="F18" s="246">
        <v>6679</v>
      </c>
      <c r="G18" s="246">
        <v>6602</v>
      </c>
      <c r="H18" s="246">
        <v>6180</v>
      </c>
      <c r="I18" s="246">
        <v>6021</v>
      </c>
      <c r="J18" s="262">
        <v>-2.572815533980588</v>
      </c>
      <c r="L18" s="248"/>
      <c r="M18" s="20"/>
    </row>
    <row r="19" spans="1:13" ht="16.5" customHeight="1">
      <c r="A19" s="267" t="s">
        <v>15</v>
      </c>
      <c r="B19" s="116">
        <v>38552</v>
      </c>
      <c r="C19" s="116">
        <v>39761</v>
      </c>
      <c r="D19" s="148">
        <v>32484</v>
      </c>
      <c r="E19" s="116">
        <v>31969</v>
      </c>
      <c r="F19" s="148">
        <v>35233</v>
      </c>
      <c r="G19" s="148">
        <v>34082</v>
      </c>
      <c r="H19" s="148">
        <v>32119</v>
      </c>
      <c r="I19" s="148">
        <v>30652</v>
      </c>
      <c r="J19" s="149">
        <v>-4.5673900183691956</v>
      </c>
      <c r="K19" s="105"/>
    </row>
    <row r="20" spans="1:13" ht="16.5" customHeight="1">
      <c r="A20" s="251"/>
      <c r="B20" s="252"/>
      <c r="C20" s="252"/>
      <c r="D20" s="252"/>
      <c r="E20" s="252"/>
      <c r="F20" s="252"/>
      <c r="G20" s="252"/>
      <c r="H20" s="252"/>
      <c r="I20" s="252"/>
      <c r="J20" s="254"/>
    </row>
    <row r="21" spans="1:13" s="8" customFormat="1" ht="15.75" customHeight="1">
      <c r="A21" s="123"/>
      <c r="I21" s="150"/>
      <c r="M21" s="151"/>
    </row>
    <row r="22" spans="1:13" s="8" customFormat="1" ht="16.5" customHeight="1">
      <c r="A22" s="123" t="s">
        <v>108</v>
      </c>
    </row>
  </sheetData>
  <mergeCells count="3">
    <mergeCell ref="A4:J4"/>
    <mergeCell ref="A5:J5"/>
    <mergeCell ref="B8:I8"/>
  </mergeCells>
  <pageMargins left="0.98425196850393704" right="0.6692913385826772" top="1.0629921259842521" bottom="0.43307086614173229" header="0.23622047244094491" footer="0.35433070866141736"/>
  <pageSetup paperSize="9" orientation="landscape" verticalDpi="4294967295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BE554-4F6F-414B-89D4-3284F171E246}">
  <dimension ref="A3:H36"/>
  <sheetViews>
    <sheetView showGridLines="0" zoomScaleNormal="100" workbookViewId="0">
      <selection activeCell="A3" sqref="A3"/>
    </sheetView>
  </sheetViews>
  <sheetFormatPr baseColWidth="10" defaultColWidth="11.42578125" defaultRowHeight="15"/>
  <cols>
    <col min="1" max="1" width="16" style="20" customWidth="1"/>
    <col min="2" max="2" width="22.5703125" style="20" customWidth="1"/>
    <col min="3" max="4" width="11.42578125" style="20"/>
    <col min="5" max="5" width="18" style="20" customWidth="1"/>
    <col min="6" max="7" width="11.42578125" style="20"/>
    <col min="8" max="8" width="28.42578125" style="20" customWidth="1"/>
    <col min="9" max="16384" width="11.42578125" style="20"/>
  </cols>
  <sheetData>
    <row r="3" spans="1:8" s="152" customFormat="1" ht="18">
      <c r="A3" s="268" t="s">
        <v>107</v>
      </c>
      <c r="B3" s="268"/>
      <c r="C3" s="268"/>
      <c r="D3" s="268"/>
      <c r="E3" s="268"/>
      <c r="F3" s="268"/>
      <c r="G3" s="268"/>
      <c r="H3" s="268"/>
    </row>
    <row r="4" spans="1:8" s="152" customFormat="1" ht="18">
      <c r="A4" s="61" t="s">
        <v>109</v>
      </c>
      <c r="B4" s="1"/>
      <c r="C4" s="1"/>
      <c r="D4" s="1"/>
      <c r="E4" s="1"/>
      <c r="F4" s="1"/>
      <c r="G4" s="1"/>
      <c r="H4" s="1"/>
    </row>
    <row r="5" spans="1:8" s="152" customFormat="1" ht="9" customHeight="1">
      <c r="A5" s="1"/>
      <c r="B5" s="1"/>
      <c r="C5" s="1"/>
      <c r="D5" s="1"/>
      <c r="E5" s="1"/>
      <c r="F5" s="1"/>
      <c r="G5" s="1"/>
      <c r="H5" s="1"/>
    </row>
    <row r="6" spans="1:8" s="152" customFormat="1" ht="27" customHeight="1">
      <c r="A6" s="269" t="s">
        <v>110</v>
      </c>
      <c r="B6" s="269" t="s">
        <v>111</v>
      </c>
      <c r="C6" s="351" t="s">
        <v>112</v>
      </c>
      <c r="D6" s="352"/>
      <c r="E6" s="270" t="s">
        <v>113</v>
      </c>
      <c r="F6" s="351" t="s">
        <v>112</v>
      </c>
      <c r="G6" s="352"/>
      <c r="H6" s="270" t="s">
        <v>114</v>
      </c>
    </row>
    <row r="7" spans="1:8" s="152" customFormat="1">
      <c r="A7" s="153"/>
      <c r="B7" s="153" t="s">
        <v>115</v>
      </c>
      <c r="C7" s="153" t="s">
        <v>4</v>
      </c>
      <c r="D7" s="153" t="s">
        <v>5</v>
      </c>
      <c r="E7" s="154" t="s">
        <v>89</v>
      </c>
      <c r="F7" s="153" t="s">
        <v>4</v>
      </c>
      <c r="G7" s="153" t="s">
        <v>5</v>
      </c>
      <c r="H7" s="154" t="s">
        <v>116</v>
      </c>
    </row>
    <row r="8" spans="1:8" s="152" customFormat="1" ht="15.75">
      <c r="A8" s="271">
        <v>1970</v>
      </c>
      <c r="B8" s="272">
        <v>103177</v>
      </c>
      <c r="C8" s="271" t="s">
        <v>83</v>
      </c>
      <c r="D8" s="271" t="s">
        <v>83</v>
      </c>
      <c r="E8" s="273">
        <v>45454</v>
      </c>
      <c r="F8" s="271" t="s">
        <v>83</v>
      </c>
      <c r="G8" s="271" t="s">
        <v>83</v>
      </c>
      <c r="H8" s="274">
        <v>44.054391967201994</v>
      </c>
    </row>
    <row r="9" spans="1:8" s="152" customFormat="1" ht="15.75">
      <c r="A9" s="271">
        <v>1975</v>
      </c>
      <c r="B9" s="272">
        <v>122640</v>
      </c>
      <c r="C9" s="271" t="s">
        <v>83</v>
      </c>
      <c r="D9" s="271" t="s">
        <v>83</v>
      </c>
      <c r="E9" s="273">
        <v>56144</v>
      </c>
      <c r="F9" s="271" t="s">
        <v>83</v>
      </c>
      <c r="G9" s="271" t="s">
        <v>83</v>
      </c>
      <c r="H9" s="274">
        <v>45.779517286366598</v>
      </c>
    </row>
    <row r="10" spans="1:8" s="152" customFormat="1" ht="15.75">
      <c r="A10" s="271">
        <v>1980</v>
      </c>
      <c r="B10" s="272">
        <v>130963</v>
      </c>
      <c r="C10" s="271" t="s">
        <v>83</v>
      </c>
      <c r="D10" s="271" t="s">
        <v>83</v>
      </c>
      <c r="E10" s="273">
        <v>61795</v>
      </c>
      <c r="F10" s="271" t="s">
        <v>83</v>
      </c>
      <c r="G10" s="271" t="s">
        <v>83</v>
      </c>
      <c r="H10" s="274">
        <v>47.185082809648527</v>
      </c>
    </row>
    <row r="11" spans="1:8" s="152" customFormat="1" ht="15.75">
      <c r="A11" s="271">
        <v>1985</v>
      </c>
      <c r="B11" s="272">
        <v>116548</v>
      </c>
      <c r="C11" s="271" t="s">
        <v>83</v>
      </c>
      <c r="D11" s="271" t="s">
        <v>83</v>
      </c>
      <c r="E11" s="273">
        <v>52781</v>
      </c>
      <c r="F11" s="271" t="s">
        <v>83</v>
      </c>
      <c r="G11" s="271" t="s">
        <v>83</v>
      </c>
      <c r="H11" s="274">
        <v>45.28692041047465</v>
      </c>
    </row>
    <row r="12" spans="1:8" s="152" customFormat="1" ht="15.75">
      <c r="A12" s="271">
        <v>1990</v>
      </c>
      <c r="B12" s="272">
        <v>94375</v>
      </c>
      <c r="C12" s="271" t="s">
        <v>83</v>
      </c>
      <c r="D12" s="271" t="s">
        <v>83</v>
      </c>
      <c r="E12" s="273">
        <v>44845</v>
      </c>
      <c r="F12" s="271" t="s">
        <v>83</v>
      </c>
      <c r="G12" s="271" t="s">
        <v>83</v>
      </c>
      <c r="H12" s="274">
        <v>47.517880794701988</v>
      </c>
    </row>
    <row r="13" spans="1:8" s="152" customFormat="1" ht="15.75">
      <c r="A13" s="271">
        <v>1995</v>
      </c>
      <c r="B13" s="272">
        <v>92640</v>
      </c>
      <c r="C13" s="275" t="s">
        <v>83</v>
      </c>
      <c r="D13" s="276" t="s">
        <v>83</v>
      </c>
      <c r="E13" s="273">
        <v>37343</v>
      </c>
      <c r="F13" s="275" t="s">
        <v>83</v>
      </c>
      <c r="G13" s="276" t="s">
        <v>83</v>
      </c>
      <c r="H13" s="274">
        <v>40.309801381692573</v>
      </c>
    </row>
    <row r="14" spans="1:8" s="152" customFormat="1" ht="15.75">
      <c r="A14" s="271">
        <v>2000</v>
      </c>
      <c r="B14" s="272">
        <v>94577</v>
      </c>
      <c r="C14" s="275" t="s">
        <v>83</v>
      </c>
      <c r="D14" s="276" t="s">
        <v>83</v>
      </c>
      <c r="E14" s="155">
        <v>38518</v>
      </c>
      <c r="F14" s="275" t="s">
        <v>83</v>
      </c>
      <c r="G14" s="276" t="s">
        <v>83</v>
      </c>
      <c r="H14" s="274">
        <v>40.726603719720437</v>
      </c>
    </row>
    <row r="15" spans="1:8" s="152" customFormat="1" ht="15.75">
      <c r="A15" s="271">
        <v>2005</v>
      </c>
      <c r="B15" s="272">
        <v>97547</v>
      </c>
      <c r="C15" s="277">
        <v>565</v>
      </c>
      <c r="D15" s="276">
        <v>0.58258233486625954</v>
      </c>
      <c r="E15" s="155">
        <v>38552</v>
      </c>
      <c r="F15" s="277">
        <v>2608</v>
      </c>
      <c r="G15" s="276">
        <v>7.255731137324716</v>
      </c>
      <c r="H15" s="274">
        <v>39.521461449352621</v>
      </c>
    </row>
    <row r="16" spans="1:8" s="152" customFormat="1" ht="15.75">
      <c r="A16" s="271">
        <v>2010</v>
      </c>
      <c r="B16" s="272">
        <v>94557</v>
      </c>
      <c r="C16" s="277">
        <v>-3173</v>
      </c>
      <c r="D16" s="276">
        <v>-3.2467000920904496</v>
      </c>
      <c r="E16" s="155">
        <v>39761</v>
      </c>
      <c r="F16" s="277">
        <v>156</v>
      </c>
      <c r="G16" s="276">
        <v>0.39388966039641105</v>
      </c>
      <c r="H16" s="274">
        <v>42.049768922448891</v>
      </c>
    </row>
    <row r="17" spans="1:8" s="152" customFormat="1" ht="15.75">
      <c r="A17" s="271">
        <v>2011</v>
      </c>
      <c r="B17" s="272">
        <v>93375</v>
      </c>
      <c r="C17" s="277">
        <v>-1182</v>
      </c>
      <c r="D17" s="276">
        <v>-1.2500396586186042</v>
      </c>
      <c r="E17" s="155">
        <v>39467</v>
      </c>
      <c r="F17" s="277">
        <v>-294</v>
      </c>
      <c r="G17" s="276">
        <v>-0.73941802268554113</v>
      </c>
      <c r="H17" s="274">
        <v>42.267202141900938</v>
      </c>
    </row>
    <row r="18" spans="1:8" s="152" customFormat="1" ht="15.75">
      <c r="A18" s="271">
        <v>2012</v>
      </c>
      <c r="B18" s="272">
        <v>92882</v>
      </c>
      <c r="C18" s="277">
        <v>-493</v>
      </c>
      <c r="D18" s="276">
        <v>-0.52797858099063433</v>
      </c>
      <c r="E18" s="155">
        <v>38211</v>
      </c>
      <c r="F18" s="277">
        <v>-1256</v>
      </c>
      <c r="G18" s="276">
        <v>-3.182405554007147</v>
      </c>
      <c r="H18" s="274">
        <v>41.139295019487093</v>
      </c>
    </row>
    <row r="19" spans="1:8" s="152" customFormat="1" ht="15.75">
      <c r="A19" s="271">
        <v>2013</v>
      </c>
      <c r="B19" s="272">
        <v>88491</v>
      </c>
      <c r="C19" s="277">
        <v>-4391</v>
      </c>
      <c r="D19" s="276">
        <v>-4.7275037143903091</v>
      </c>
      <c r="E19" s="155">
        <v>35580</v>
      </c>
      <c r="F19" s="277">
        <v>-2631</v>
      </c>
      <c r="G19" s="276">
        <v>-6.8854518332417456</v>
      </c>
      <c r="H19" s="274">
        <v>40.207478726650173</v>
      </c>
    </row>
    <row r="20" spans="1:8" s="152" customFormat="1" ht="15.75">
      <c r="A20" s="271">
        <v>2014</v>
      </c>
      <c r="B20" s="272">
        <v>86387.625</v>
      </c>
      <c r="C20" s="277">
        <v>-2103.375</v>
      </c>
      <c r="D20" s="276">
        <v>-2.376936637624155</v>
      </c>
      <c r="E20" s="155">
        <v>33508</v>
      </c>
      <c r="F20" s="277">
        <v>-2072</v>
      </c>
      <c r="G20" s="276">
        <v>-5.8234963462619476</v>
      </c>
      <c r="H20" s="274">
        <v>38.787962975021017</v>
      </c>
    </row>
    <row r="21" spans="1:8" s="152" customFormat="1" ht="15.75">
      <c r="A21" s="271">
        <v>2015</v>
      </c>
      <c r="B21" s="272">
        <v>86045.75</v>
      </c>
      <c r="C21" s="277">
        <v>-341.875</v>
      </c>
      <c r="D21" s="276">
        <v>-0.3957453396826196</v>
      </c>
      <c r="E21" s="155">
        <v>32484</v>
      </c>
      <c r="F21" s="277">
        <v>-1024</v>
      </c>
      <c r="G21" s="276">
        <v>-3.0559866300584986</v>
      </c>
      <c r="H21" s="274">
        <v>37.752009831978917</v>
      </c>
    </row>
    <row r="22" spans="1:8" s="152" customFormat="1" ht="15.75">
      <c r="A22" s="271">
        <v>2016</v>
      </c>
      <c r="B22" s="272">
        <v>85667</v>
      </c>
      <c r="C22" s="277">
        <v>-378.75</v>
      </c>
      <c r="D22" s="276">
        <v>-0.4401728150431552</v>
      </c>
      <c r="E22" s="155">
        <v>32693</v>
      </c>
      <c r="F22" s="277">
        <v>209</v>
      </c>
      <c r="G22" s="276">
        <v>0.64339367073020526</v>
      </c>
      <c r="H22" s="274">
        <v>38.162886525733363</v>
      </c>
    </row>
    <row r="23" spans="1:8" s="152" customFormat="1" ht="15.75">
      <c r="A23" s="271">
        <v>2017</v>
      </c>
      <c r="B23" s="272">
        <v>85328.25</v>
      </c>
      <c r="C23" s="277">
        <v>-338.75</v>
      </c>
      <c r="D23" s="276">
        <v>-0.39542647693977528</v>
      </c>
      <c r="E23" s="155">
        <v>33721</v>
      </c>
      <c r="F23" s="277">
        <v>1028</v>
      </c>
      <c r="G23" s="276">
        <v>3.1444040008564542</v>
      </c>
      <c r="H23" s="274">
        <v>39.519151043177374</v>
      </c>
    </row>
    <row r="24" spans="1:8" s="152" customFormat="1" ht="15.75">
      <c r="A24" s="271">
        <v>2018</v>
      </c>
      <c r="B24" s="272">
        <v>86043.125</v>
      </c>
      <c r="C24" s="277">
        <v>714.875</v>
      </c>
      <c r="D24" s="276">
        <v>0.83779404827825488</v>
      </c>
      <c r="E24" s="155">
        <v>34402</v>
      </c>
      <c r="F24" s="277">
        <v>681</v>
      </c>
      <c r="G24" s="276">
        <v>2.0195130630764169</v>
      </c>
      <c r="H24" s="274">
        <v>39.982276329456887</v>
      </c>
    </row>
    <row r="25" spans="1:8" s="152" customFormat="1" ht="15.75">
      <c r="A25" s="271">
        <v>2019</v>
      </c>
      <c r="B25" s="272">
        <v>85576.125</v>
      </c>
      <c r="C25" s="277">
        <v>-467</v>
      </c>
      <c r="D25" s="276">
        <v>-0.54275109138586686</v>
      </c>
      <c r="E25" s="155">
        <v>33882</v>
      </c>
      <c r="F25" s="277">
        <v>-520</v>
      </c>
      <c r="G25" s="276">
        <v>-1.5115400267426367</v>
      </c>
      <c r="H25" s="274">
        <v>39.592818674601119</v>
      </c>
    </row>
    <row r="26" spans="1:8" s="152" customFormat="1" ht="15.75">
      <c r="A26" s="271">
        <v>2020</v>
      </c>
      <c r="B26" s="272">
        <v>86424.375</v>
      </c>
      <c r="C26" s="277">
        <v>848.25</v>
      </c>
      <c r="D26" s="276">
        <v>0.99122272713330517</v>
      </c>
      <c r="E26" s="155">
        <v>31969</v>
      </c>
      <c r="F26" s="277">
        <v>-1913</v>
      </c>
      <c r="G26" s="276">
        <v>-5.6460657576294153</v>
      </c>
      <c r="H26" s="274">
        <v>36.990721656939954</v>
      </c>
    </row>
    <row r="27" spans="1:8" s="152" customFormat="1" ht="15.75">
      <c r="A27" s="271">
        <v>2021</v>
      </c>
      <c r="B27" s="272">
        <v>85709</v>
      </c>
      <c r="C27" s="277">
        <v>-715.375</v>
      </c>
      <c r="D27" s="276">
        <v>-0.82774680175586468</v>
      </c>
      <c r="E27" s="155">
        <v>33210</v>
      </c>
      <c r="F27" s="277">
        <v>1241</v>
      </c>
      <c r="G27" s="276">
        <v>3.8818855766523939</v>
      </c>
      <c r="H27" s="274">
        <v>38.747389422347709</v>
      </c>
    </row>
    <row r="28" spans="1:8" s="152" customFormat="1" ht="15.75">
      <c r="A28" s="271">
        <v>2022</v>
      </c>
      <c r="B28" s="272">
        <v>86468.25</v>
      </c>
      <c r="C28" s="277">
        <v>759.25</v>
      </c>
      <c r="D28" s="276">
        <v>0.8858462938547973</v>
      </c>
      <c r="E28" s="155">
        <v>35233</v>
      </c>
      <c r="F28" s="277">
        <v>2023</v>
      </c>
      <c r="G28" s="276">
        <v>6.0915386931646935</v>
      </c>
      <c r="H28" s="274">
        <v>40.746748083834241</v>
      </c>
    </row>
    <row r="29" spans="1:8" s="152" customFormat="1" ht="15.75">
      <c r="A29" s="271">
        <v>2023</v>
      </c>
      <c r="B29" s="272">
        <v>87233.75</v>
      </c>
      <c r="C29" s="277">
        <v>765.5</v>
      </c>
      <c r="D29" s="276">
        <v>0.88529604797136585</v>
      </c>
      <c r="E29" s="155">
        <v>34082</v>
      </c>
      <c r="F29" s="277">
        <v>-1151</v>
      </c>
      <c r="G29" s="276">
        <v>-3.2668237164022287</v>
      </c>
      <c r="H29" s="274">
        <v>39.06974078266726</v>
      </c>
    </row>
    <row r="30" spans="1:8" s="295" customFormat="1" ht="15.75">
      <c r="A30" s="271">
        <v>2024</v>
      </c>
      <c r="B30" s="272">
        <v>87454.625</v>
      </c>
      <c r="C30" s="277">
        <v>220.875</v>
      </c>
      <c r="D30" s="276">
        <v>0.25319901987477067</v>
      </c>
      <c r="E30" s="155">
        <v>32119</v>
      </c>
      <c r="F30" s="277">
        <v>-1963</v>
      </c>
      <c r="G30" s="276">
        <v>-5.759638518866268</v>
      </c>
      <c r="H30" s="274">
        <v>36.72647387145048</v>
      </c>
    </row>
    <row r="31" spans="1:8" s="279" customFormat="1" ht="15.75">
      <c r="A31" s="271">
        <v>2025</v>
      </c>
      <c r="B31" s="272">
        <v>88375</v>
      </c>
      <c r="C31" s="277">
        <v>920.375</v>
      </c>
      <c r="D31" s="276">
        <v>1.052402888926693</v>
      </c>
      <c r="E31" s="155">
        <v>30652</v>
      </c>
      <c r="F31" s="277">
        <v>-1467</v>
      </c>
      <c r="G31" s="276">
        <v>-4.5673900183691956</v>
      </c>
      <c r="H31" s="274">
        <v>34.684016973125885</v>
      </c>
    </row>
    <row r="32" spans="1:8" s="152" customFormat="1" ht="8.1" customHeight="1">
      <c r="A32" s="271"/>
      <c r="B32" s="272"/>
      <c r="C32" s="277"/>
      <c r="D32" s="276"/>
      <c r="E32" s="155"/>
      <c r="F32" s="277"/>
      <c r="G32" s="276"/>
      <c r="H32" s="274"/>
    </row>
    <row r="33" spans="1:8" s="152" customFormat="1" ht="30.75" customHeight="1">
      <c r="A33" s="353" t="s">
        <v>117</v>
      </c>
      <c r="B33" s="354"/>
      <c r="C33" s="354"/>
      <c r="D33" s="354"/>
      <c r="E33" s="354"/>
      <c r="F33" s="354"/>
      <c r="G33" s="354"/>
      <c r="H33" s="354"/>
    </row>
    <row r="34" spans="1:8" s="152" customFormat="1" ht="19.5" customHeight="1">
      <c r="A34" s="355" t="s">
        <v>208</v>
      </c>
      <c r="B34" s="356"/>
      <c r="C34" s="356"/>
      <c r="D34" s="356"/>
      <c r="E34" s="356"/>
      <c r="F34" s="356"/>
      <c r="G34" s="356"/>
      <c r="H34" s="278"/>
    </row>
    <row r="35" spans="1:8" s="152" customFormat="1" ht="15.75">
      <c r="A35" s="123" t="s">
        <v>118</v>
      </c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</sheetData>
  <mergeCells count="4">
    <mergeCell ref="C6:D6"/>
    <mergeCell ref="F6:G6"/>
    <mergeCell ref="A33:H33"/>
    <mergeCell ref="A34:G34"/>
  </mergeCells>
  <pageMargins left="1.1023622047244095" right="0.70866141732283472" top="0.39370078740157483" bottom="0.39370078740157483" header="0.31496062992125984" footer="0.31496062992125984"/>
  <pageSetup paperSize="9" orientation="landscape" verticalDpi="4294967295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59F01-AE9D-495F-B652-B32C462E5258}">
  <dimension ref="A5:P41"/>
  <sheetViews>
    <sheetView showGridLines="0" zoomScaleNormal="100" workbookViewId="0">
      <selection activeCell="A5" sqref="A5"/>
    </sheetView>
  </sheetViews>
  <sheetFormatPr baseColWidth="10" defaultColWidth="11.42578125" defaultRowHeight="15"/>
  <cols>
    <col min="1" max="1" width="40.140625" style="1" customWidth="1"/>
    <col min="2" max="2" width="10.140625" style="1" customWidth="1"/>
    <col min="3" max="3" width="7.5703125" style="1" customWidth="1"/>
    <col min="4" max="4" width="10.42578125" style="1" customWidth="1"/>
    <col min="5" max="5" width="7.85546875" style="1" customWidth="1"/>
    <col min="6" max="8" width="6.42578125" style="1" customWidth="1"/>
    <col min="9" max="9" width="11.42578125" style="1"/>
    <col min="10" max="10" width="9" style="1" customWidth="1"/>
    <col min="11" max="16384" width="11.42578125" style="1"/>
  </cols>
  <sheetData>
    <row r="5" spans="1:12" ht="18">
      <c r="A5" s="61" t="s">
        <v>168</v>
      </c>
    </row>
    <row r="6" spans="1:12" s="4" customFormat="1" ht="18">
      <c r="A6" s="61" t="s">
        <v>119</v>
      </c>
      <c r="C6" s="283"/>
      <c r="E6" s="284"/>
      <c r="F6" s="285"/>
      <c r="G6" s="285"/>
      <c r="H6" s="333" t="s">
        <v>43</v>
      </c>
      <c r="I6" s="3"/>
    </row>
    <row r="7" spans="1:12" s="4" customFormat="1" ht="18">
      <c r="A7" s="157"/>
      <c r="B7" s="88"/>
      <c r="C7" s="286"/>
      <c r="D7" s="283"/>
      <c r="E7" s="283"/>
      <c r="F7" s="283"/>
      <c r="G7" s="283"/>
      <c r="H7" s="159"/>
      <c r="I7" s="3"/>
    </row>
    <row r="8" spans="1:12">
      <c r="A8" s="88"/>
      <c r="B8" s="88"/>
      <c r="C8" s="88"/>
      <c r="D8" s="88"/>
      <c r="E8" s="88"/>
      <c r="F8" s="88"/>
      <c r="G8" s="88"/>
      <c r="H8" s="88"/>
    </row>
    <row r="9" spans="1:12" ht="32.25" customHeight="1">
      <c r="A9" s="287" t="s">
        <v>16</v>
      </c>
      <c r="B9" s="349" t="s">
        <v>120</v>
      </c>
      <c r="C9" s="349"/>
      <c r="D9" s="349" t="s">
        <v>2</v>
      </c>
      <c r="E9" s="349"/>
      <c r="F9" s="357" t="s">
        <v>121</v>
      </c>
      <c r="G9" s="358"/>
      <c r="H9" s="359"/>
    </row>
    <row r="10" spans="1:12" ht="15" customHeight="1">
      <c r="A10" s="65"/>
      <c r="B10" s="66" t="s">
        <v>4</v>
      </c>
      <c r="C10" s="66" t="s">
        <v>5</v>
      </c>
      <c r="D10" s="66" t="s">
        <v>4</v>
      </c>
      <c r="E10" s="66" t="s">
        <v>5</v>
      </c>
      <c r="F10" s="66">
        <v>2023</v>
      </c>
      <c r="G10" s="66">
        <v>2024</v>
      </c>
      <c r="H10" s="66">
        <v>2025</v>
      </c>
    </row>
    <row r="11" spans="1:12" ht="24" customHeight="1">
      <c r="A11" s="213" t="s">
        <v>69</v>
      </c>
      <c r="B11" s="288">
        <v>14958</v>
      </c>
      <c r="C11" s="259">
        <v>56.596920049945133</v>
      </c>
      <c r="D11" s="247">
        <v>43965</v>
      </c>
      <c r="E11" s="259">
        <v>42.735084274577652</v>
      </c>
      <c r="F11" s="289">
        <v>2.9403314220906056</v>
      </c>
      <c r="G11" s="289">
        <v>2.946480700616283</v>
      </c>
      <c r="H11" s="289">
        <v>2.9392298435619737</v>
      </c>
      <c r="I11" s="6"/>
      <c r="J11" s="6"/>
      <c r="K11" s="6"/>
      <c r="L11" s="6"/>
    </row>
    <row r="12" spans="1:12" ht="24" customHeight="1">
      <c r="A12" s="213" t="s">
        <v>70</v>
      </c>
      <c r="B12" s="288">
        <v>1198</v>
      </c>
      <c r="C12" s="259">
        <v>4.5328994664951381</v>
      </c>
      <c r="D12" s="247">
        <v>16169</v>
      </c>
      <c r="E12" s="259">
        <v>15.716674118859231</v>
      </c>
      <c r="F12" s="289">
        <v>13.443199999999999</v>
      </c>
      <c r="G12" s="289">
        <v>13.781122864117169</v>
      </c>
      <c r="H12" s="289">
        <v>13.496661101836393</v>
      </c>
      <c r="I12" s="6"/>
      <c r="J12" s="6"/>
      <c r="K12" s="6"/>
      <c r="L12" s="6"/>
    </row>
    <row r="13" spans="1:12" ht="24" customHeight="1">
      <c r="A13" s="213" t="s">
        <v>71</v>
      </c>
      <c r="B13" s="288">
        <v>3133</v>
      </c>
      <c r="C13" s="259">
        <v>11.854402361042794</v>
      </c>
      <c r="D13" s="247">
        <v>12760</v>
      </c>
      <c r="E13" s="259">
        <v>12.40304049456638</v>
      </c>
      <c r="F13" s="289">
        <v>4.1111111111111107</v>
      </c>
      <c r="G13" s="289">
        <v>4.1837167070217918</v>
      </c>
      <c r="H13" s="289">
        <v>4.0727736993297157</v>
      </c>
      <c r="I13" s="6"/>
      <c r="J13" s="6"/>
      <c r="K13" s="6"/>
      <c r="L13" s="6"/>
    </row>
    <row r="14" spans="1:12" ht="24" customHeight="1">
      <c r="A14" s="213" t="s">
        <v>72</v>
      </c>
      <c r="B14" s="288">
        <v>271</v>
      </c>
      <c r="C14" s="259">
        <v>1.025388777479284</v>
      </c>
      <c r="D14" s="247">
        <v>1456</v>
      </c>
      <c r="E14" s="259">
        <v>1.4152685705398627</v>
      </c>
      <c r="F14" s="289">
        <v>5.2461538461538462</v>
      </c>
      <c r="G14" s="289">
        <v>5.3260073260073257</v>
      </c>
      <c r="H14" s="289">
        <v>5.3726937269372694</v>
      </c>
      <c r="I14" s="6"/>
      <c r="J14" s="6"/>
      <c r="K14" s="6"/>
      <c r="L14" s="6"/>
    </row>
    <row r="15" spans="1:12" ht="24" customHeight="1">
      <c r="A15" s="213" t="s">
        <v>73</v>
      </c>
      <c r="B15" s="288">
        <v>456</v>
      </c>
      <c r="C15" s="259">
        <v>1.7253774263120059</v>
      </c>
      <c r="D15" s="247">
        <v>3021</v>
      </c>
      <c r="E15" s="259">
        <v>2.9364878788467892</v>
      </c>
      <c r="F15" s="289">
        <v>6.3560767590618337</v>
      </c>
      <c r="G15" s="289">
        <v>6.5204301075268818</v>
      </c>
      <c r="H15" s="289">
        <v>6.625</v>
      </c>
      <c r="I15" s="6"/>
      <c r="J15" s="6"/>
      <c r="K15" s="6"/>
      <c r="L15" s="6"/>
    </row>
    <row r="16" spans="1:12" ht="24" customHeight="1">
      <c r="A16" s="213" t="s">
        <v>74</v>
      </c>
      <c r="B16" s="288">
        <v>2471</v>
      </c>
      <c r="C16" s="259">
        <v>9.3495781149494874</v>
      </c>
      <c r="D16" s="247">
        <v>7149</v>
      </c>
      <c r="E16" s="259">
        <v>6.9490075623554111</v>
      </c>
      <c r="F16" s="289">
        <v>2.7472317678503244</v>
      </c>
      <c r="G16" s="289">
        <v>2.8800315706393054</v>
      </c>
      <c r="H16" s="289">
        <v>2.8931606636989073</v>
      </c>
      <c r="I16" s="6"/>
      <c r="J16" s="6"/>
      <c r="K16" s="6"/>
      <c r="L16" s="6"/>
    </row>
    <row r="17" spans="1:16" ht="24" customHeight="1">
      <c r="A17" s="213" t="s">
        <v>75</v>
      </c>
      <c r="B17" s="288">
        <v>1188</v>
      </c>
      <c r="C17" s="259">
        <v>4.4950622422339102</v>
      </c>
      <c r="D17" s="247">
        <v>2420</v>
      </c>
      <c r="E17" s="259">
        <v>2.3523007834522445</v>
      </c>
      <c r="F17" s="289">
        <v>2.0437636761487963</v>
      </c>
      <c r="G17" s="289">
        <v>2.0448765893792071</v>
      </c>
      <c r="H17" s="289">
        <v>2.0370370370370372</v>
      </c>
      <c r="I17" s="6"/>
      <c r="J17" s="6"/>
      <c r="K17" s="6"/>
      <c r="L17" s="6"/>
    </row>
    <row r="18" spans="1:16" ht="24" customHeight="1">
      <c r="A18" s="213" t="s">
        <v>122</v>
      </c>
      <c r="B18" s="288">
        <v>2672</v>
      </c>
      <c r="C18" s="259">
        <v>10.110106322600174</v>
      </c>
      <c r="D18" s="247">
        <v>10040</v>
      </c>
      <c r="E18" s="259">
        <v>9.7591321759754273</v>
      </c>
      <c r="F18" s="289">
        <v>3.4854506742370477</v>
      </c>
      <c r="G18" s="289">
        <v>3.5485351217790329</v>
      </c>
      <c r="H18" s="289">
        <v>3.7574850299401197</v>
      </c>
      <c r="I18" s="6"/>
      <c r="J18" s="6"/>
      <c r="K18" s="6"/>
      <c r="L18" s="6"/>
    </row>
    <row r="19" spans="1:16" ht="24" customHeight="1">
      <c r="A19" s="160" t="s">
        <v>123</v>
      </c>
      <c r="B19" s="290">
        <v>26347</v>
      </c>
      <c r="C19" s="291">
        <v>99.689734761057935</v>
      </c>
      <c r="D19" s="292">
        <v>96980</v>
      </c>
      <c r="E19" s="291">
        <v>94.266995859173008</v>
      </c>
      <c r="F19" s="293">
        <v>3.6248008779071825</v>
      </c>
      <c r="G19" s="293">
        <v>3.6783862723621761</v>
      </c>
      <c r="H19" s="293">
        <v>3.6808744828633242</v>
      </c>
      <c r="I19" s="6"/>
      <c r="J19" s="6"/>
      <c r="K19" s="6"/>
      <c r="L19" s="6"/>
      <c r="M19" s="146"/>
      <c r="P19" s="104"/>
    </row>
    <row r="20" spans="1:16" ht="24" customHeight="1">
      <c r="A20" s="213" t="s">
        <v>124</v>
      </c>
      <c r="B20" s="288">
        <v>82</v>
      </c>
      <c r="C20" s="259">
        <v>0.3102652389420712</v>
      </c>
      <c r="D20" s="247">
        <v>5898</v>
      </c>
      <c r="E20" s="259">
        <v>5.7330041408269992</v>
      </c>
      <c r="F20" s="289">
        <v>69.86904761904762</v>
      </c>
      <c r="G20" s="289">
        <v>69.524390243902445</v>
      </c>
      <c r="H20" s="289">
        <v>71.926829268292678</v>
      </c>
      <c r="I20" s="6"/>
      <c r="J20" s="6"/>
      <c r="K20" s="6"/>
      <c r="L20" s="6"/>
    </row>
    <row r="21" spans="1:16" ht="24" customHeight="1">
      <c r="A21" s="99" t="s">
        <v>131</v>
      </c>
      <c r="B21" s="161">
        <v>26429</v>
      </c>
      <c r="C21" s="101">
        <v>100</v>
      </c>
      <c r="D21" s="100">
        <v>102878</v>
      </c>
      <c r="E21" s="101">
        <v>100</v>
      </c>
      <c r="F21" s="162">
        <v>3.9975630469298085</v>
      </c>
      <c r="G21" s="162">
        <v>4.0573236269390556</v>
      </c>
      <c r="H21" s="162">
        <v>4.0876509853782581</v>
      </c>
      <c r="J21" s="6"/>
      <c r="K21" s="6"/>
      <c r="L21" s="6"/>
    </row>
    <row r="22" spans="1:16" ht="25.5" customHeight="1">
      <c r="B22" s="146"/>
      <c r="D22" s="104"/>
    </row>
    <row r="23" spans="1:16" s="8" customFormat="1" ht="13.5">
      <c r="A23" s="8" t="s">
        <v>125</v>
      </c>
    </row>
    <row r="24" spans="1:16" s="8" customFormat="1" ht="13.5">
      <c r="A24" s="8" t="s">
        <v>209</v>
      </c>
    </row>
    <row r="25" spans="1:16" s="8" customFormat="1" ht="12.75" customHeight="1">
      <c r="A25" s="8" t="s">
        <v>126</v>
      </c>
      <c r="J25" s="163"/>
    </row>
    <row r="26" spans="1:16" s="8" customFormat="1" ht="12" customHeight="1">
      <c r="A26" s="8" t="s">
        <v>127</v>
      </c>
      <c r="J26" s="163"/>
    </row>
    <row r="27" spans="1:16" s="9" customFormat="1" ht="13.5" customHeight="1">
      <c r="A27" s="360" t="s">
        <v>128</v>
      </c>
      <c r="B27" s="361"/>
      <c r="C27" s="361"/>
      <c r="D27" s="361"/>
      <c r="E27" s="361"/>
      <c r="F27" s="361"/>
    </row>
    <row r="28" spans="1:16" s="9" customFormat="1" ht="9.75" customHeight="1">
      <c r="A28" s="360" t="s">
        <v>80</v>
      </c>
      <c r="B28" s="361"/>
      <c r="C28" s="361"/>
      <c r="D28" s="361"/>
      <c r="E28" s="361"/>
      <c r="F28" s="361"/>
    </row>
    <row r="29" spans="1:16" s="8" customFormat="1" ht="17.25" customHeight="1">
      <c r="A29" s="8" t="s">
        <v>129</v>
      </c>
      <c r="B29" s="9"/>
      <c r="C29" s="9"/>
    </row>
    <row r="30" spans="1:16" s="8" customFormat="1" ht="12" customHeight="1">
      <c r="A30" s="9" t="s">
        <v>130</v>
      </c>
      <c r="B30" s="9"/>
      <c r="C30" s="9"/>
    </row>
    <row r="31" spans="1:16" s="8" customFormat="1" ht="18.75" customHeight="1">
      <c r="A31" s="58" t="s">
        <v>210</v>
      </c>
      <c r="G31" s="150"/>
    </row>
    <row r="32" spans="1:16" s="8" customFormat="1" ht="13.5" customHeight="1">
      <c r="A32" s="58" t="s">
        <v>170</v>
      </c>
    </row>
    <row r="33" spans="1:8" s="8" customFormat="1" ht="11.25" customHeight="1">
      <c r="A33" s="59" t="s">
        <v>171</v>
      </c>
    </row>
    <row r="34" spans="1:8" s="8" customFormat="1" ht="19.5" customHeight="1">
      <c r="A34" s="58" t="s">
        <v>66</v>
      </c>
    </row>
    <row r="35" spans="1:8" s="8" customFormat="1" ht="23.25" customHeight="1">
      <c r="A35" s="8" t="s">
        <v>172</v>
      </c>
      <c r="B35" s="294"/>
      <c r="C35" s="294"/>
    </row>
    <row r="36" spans="1:8">
      <c r="A36" s="88"/>
      <c r="B36" s="88"/>
      <c r="C36" s="88"/>
      <c r="D36" s="88"/>
      <c r="E36" s="88"/>
      <c r="F36" s="88"/>
      <c r="G36" s="88"/>
      <c r="H36" s="88"/>
    </row>
    <row r="40" spans="1:8">
      <c r="A40" s="213"/>
      <c r="B40" s="213"/>
      <c r="C40" s="213"/>
      <c r="D40" s="259"/>
    </row>
    <row r="41" spans="1:8">
      <c r="A41" s="213"/>
      <c r="B41" s="213"/>
      <c r="C41" s="213"/>
      <c r="D41" s="259"/>
    </row>
  </sheetData>
  <mergeCells count="5">
    <mergeCell ref="B9:C9"/>
    <mergeCell ref="D9:E9"/>
    <mergeCell ref="F9:H9"/>
    <mergeCell ref="A27:F27"/>
    <mergeCell ref="A28:F28"/>
  </mergeCells>
  <pageMargins left="0.70866141732283472" right="0.47244094488188981" top="0.98425196850393704" bottom="0.98425196850393704" header="0.47244094488188981" footer="0.51181102362204722"/>
  <pageSetup paperSize="9" orientation="portrait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B4DF7-A6F5-4859-80A8-654D67F638EB}">
  <dimension ref="A5:P41"/>
  <sheetViews>
    <sheetView showGridLines="0" zoomScaleNormal="100" workbookViewId="0">
      <selection activeCell="A5" sqref="A5"/>
    </sheetView>
  </sheetViews>
  <sheetFormatPr baseColWidth="10" defaultColWidth="11.42578125" defaultRowHeight="15"/>
  <cols>
    <col min="1" max="1" width="40.140625" style="1" customWidth="1"/>
    <col min="2" max="2" width="10.140625" style="1" customWidth="1"/>
    <col min="3" max="3" width="7.5703125" style="1" customWidth="1"/>
    <col min="4" max="4" width="10.42578125" style="1" customWidth="1"/>
    <col min="5" max="5" width="7.85546875" style="1" customWidth="1"/>
    <col min="6" max="8" width="6.42578125" style="1" customWidth="1"/>
    <col min="9" max="9" width="11.42578125" style="1"/>
    <col min="10" max="10" width="9" style="1" customWidth="1"/>
    <col min="11" max="16384" width="11.42578125" style="1"/>
  </cols>
  <sheetData>
    <row r="5" spans="1:12" ht="18">
      <c r="A5" s="61" t="s">
        <v>168</v>
      </c>
    </row>
    <row r="6" spans="1:12" s="4" customFormat="1" ht="18">
      <c r="A6" s="61" t="s">
        <v>119</v>
      </c>
      <c r="C6" s="283"/>
      <c r="E6" s="284"/>
      <c r="F6" s="285"/>
      <c r="G6" s="285"/>
      <c r="H6" s="333" t="s">
        <v>6</v>
      </c>
      <c r="I6" s="3"/>
    </row>
    <row r="7" spans="1:12" s="4" customFormat="1" ht="18">
      <c r="A7" s="157"/>
      <c r="B7" s="88"/>
      <c r="C7" s="286"/>
      <c r="D7" s="283"/>
      <c r="E7" s="283"/>
      <c r="F7" s="283"/>
      <c r="G7" s="283"/>
      <c r="H7" s="159"/>
      <c r="I7" s="3"/>
    </row>
    <row r="8" spans="1:12">
      <c r="A8" s="88"/>
      <c r="B8" s="88"/>
      <c r="C8" s="88"/>
      <c r="D8" s="88"/>
      <c r="E8" s="88"/>
      <c r="F8" s="88"/>
      <c r="G8" s="88"/>
      <c r="H8" s="88"/>
    </row>
    <row r="9" spans="1:12" ht="32.25" customHeight="1">
      <c r="A9" s="287" t="s">
        <v>16</v>
      </c>
      <c r="B9" s="349" t="s">
        <v>120</v>
      </c>
      <c r="C9" s="349"/>
      <c r="D9" s="349" t="s">
        <v>2</v>
      </c>
      <c r="E9" s="349"/>
      <c r="F9" s="357" t="s">
        <v>121</v>
      </c>
      <c r="G9" s="358"/>
      <c r="H9" s="359"/>
    </row>
    <row r="10" spans="1:12" ht="15" customHeight="1">
      <c r="A10" s="65"/>
      <c r="B10" s="66" t="s">
        <v>4</v>
      </c>
      <c r="C10" s="66" t="s">
        <v>5</v>
      </c>
      <c r="D10" s="66" t="s">
        <v>4</v>
      </c>
      <c r="E10" s="66" t="s">
        <v>5</v>
      </c>
      <c r="F10" s="66">
        <v>2023</v>
      </c>
      <c r="G10" s="66">
        <v>2024</v>
      </c>
      <c r="H10" s="66">
        <v>2025</v>
      </c>
    </row>
    <row r="11" spans="1:12" ht="24" customHeight="1">
      <c r="A11" s="213" t="s">
        <v>69</v>
      </c>
      <c r="B11" s="288">
        <v>492</v>
      </c>
      <c r="C11" s="259">
        <v>64.736842105263165</v>
      </c>
      <c r="D11" s="247">
        <v>1110</v>
      </c>
      <c r="E11" s="259">
        <v>47.314578005115088</v>
      </c>
      <c r="F11" s="289">
        <v>2.2785714285714285</v>
      </c>
      <c r="G11" s="289">
        <v>2.3042671614100185</v>
      </c>
      <c r="H11" s="289">
        <v>2.2560975609756095</v>
      </c>
      <c r="I11" s="6"/>
      <c r="J11" s="6"/>
      <c r="K11" s="6"/>
      <c r="L11" s="6"/>
    </row>
    <row r="12" spans="1:12" ht="24" customHeight="1">
      <c r="A12" s="213" t="s">
        <v>70</v>
      </c>
      <c r="B12" s="288">
        <v>37</v>
      </c>
      <c r="C12" s="259">
        <v>4.8684210526315788</v>
      </c>
      <c r="D12" s="247">
        <v>239</v>
      </c>
      <c r="E12" s="259">
        <v>10.187553282182439</v>
      </c>
      <c r="F12" s="289">
        <v>6.9736842105263159</v>
      </c>
      <c r="G12" s="289">
        <v>7.4210526315789478</v>
      </c>
      <c r="H12" s="289">
        <v>6.4594594594594597</v>
      </c>
      <c r="I12" s="6"/>
      <c r="J12" s="6"/>
      <c r="K12" s="6"/>
      <c r="L12" s="6"/>
    </row>
    <row r="13" spans="1:12" ht="24" customHeight="1">
      <c r="A13" s="213" t="s">
        <v>71</v>
      </c>
      <c r="B13" s="288">
        <v>79</v>
      </c>
      <c r="C13" s="259">
        <v>10.394736842105264</v>
      </c>
      <c r="D13" s="247">
        <v>288</v>
      </c>
      <c r="E13" s="259">
        <v>12.276214833759591</v>
      </c>
      <c r="F13" s="289">
        <v>3.4615384615384617</v>
      </c>
      <c r="G13" s="289">
        <v>3.6075949367088609</v>
      </c>
      <c r="H13" s="289">
        <v>3.6455696202531644</v>
      </c>
      <c r="I13" s="6"/>
      <c r="J13" s="6"/>
      <c r="K13" s="6"/>
      <c r="L13" s="6"/>
    </row>
    <row r="14" spans="1:12" ht="24" customHeight="1">
      <c r="A14" s="213" t="s">
        <v>72</v>
      </c>
      <c r="B14" s="288">
        <v>7</v>
      </c>
      <c r="C14" s="259">
        <v>0.92105263157894735</v>
      </c>
      <c r="D14" s="247">
        <v>25</v>
      </c>
      <c r="E14" s="259">
        <v>1.0656436487638534</v>
      </c>
      <c r="F14" s="289">
        <v>3.7142857142857144</v>
      </c>
      <c r="G14" s="289">
        <v>3.7142857142857144</v>
      </c>
      <c r="H14" s="289">
        <v>3.5714285714285716</v>
      </c>
      <c r="I14" s="6"/>
      <c r="J14" s="6"/>
      <c r="K14" s="6"/>
      <c r="L14" s="6"/>
    </row>
    <row r="15" spans="1:12" ht="24" customHeight="1">
      <c r="A15" s="213" t="s">
        <v>73</v>
      </c>
      <c r="B15" s="288">
        <v>4</v>
      </c>
      <c r="C15" s="259">
        <v>0.52631578947368418</v>
      </c>
      <c r="D15" s="247">
        <v>4</v>
      </c>
      <c r="E15" s="259">
        <v>0.17050298380221654</v>
      </c>
      <c r="F15" s="289">
        <v>1</v>
      </c>
      <c r="G15" s="289">
        <v>1.3333333333333333</v>
      </c>
      <c r="H15" s="289">
        <v>1</v>
      </c>
      <c r="I15" s="6"/>
      <c r="J15" s="6"/>
      <c r="K15" s="6"/>
      <c r="L15" s="6"/>
    </row>
    <row r="16" spans="1:12" ht="24" customHeight="1">
      <c r="A16" s="213" t="s">
        <v>74</v>
      </c>
      <c r="B16" s="288">
        <v>50</v>
      </c>
      <c r="C16" s="259">
        <v>6.5789473684210522</v>
      </c>
      <c r="D16" s="247">
        <v>166</v>
      </c>
      <c r="E16" s="259">
        <v>7.0758738277919866</v>
      </c>
      <c r="F16" s="289">
        <v>2.8490566037735849</v>
      </c>
      <c r="G16" s="289">
        <v>2.9183673469387754</v>
      </c>
      <c r="H16" s="289">
        <v>3.32</v>
      </c>
      <c r="I16" s="6"/>
      <c r="J16" s="6"/>
      <c r="K16" s="6"/>
      <c r="L16" s="6"/>
    </row>
    <row r="17" spans="1:16" ht="24" customHeight="1">
      <c r="A17" s="213" t="s">
        <v>75</v>
      </c>
      <c r="B17" s="288">
        <v>16</v>
      </c>
      <c r="C17" s="259">
        <v>2.1052631578947367</v>
      </c>
      <c r="D17" s="247">
        <v>23</v>
      </c>
      <c r="E17" s="259">
        <v>0.98039215686274506</v>
      </c>
      <c r="F17" s="289">
        <v>1.3461538461538463</v>
      </c>
      <c r="G17" s="289">
        <v>1.4090909090909092</v>
      </c>
      <c r="H17" s="289">
        <v>1.4375</v>
      </c>
      <c r="I17" s="6"/>
      <c r="J17" s="6"/>
      <c r="K17" s="6"/>
      <c r="L17" s="6"/>
    </row>
    <row r="18" spans="1:16" ht="24" customHeight="1">
      <c r="A18" s="213" t="s">
        <v>122</v>
      </c>
      <c r="B18" s="288">
        <v>68</v>
      </c>
      <c r="C18" s="259">
        <v>8.9473684210526319</v>
      </c>
      <c r="D18" s="247">
        <v>198</v>
      </c>
      <c r="E18" s="259">
        <v>8.4398976982097178</v>
      </c>
      <c r="F18" s="289">
        <v>2.3246753246753249</v>
      </c>
      <c r="G18" s="289">
        <v>2.4430379746835444</v>
      </c>
      <c r="H18" s="289">
        <v>2.9117647058823528</v>
      </c>
      <c r="I18" s="6"/>
      <c r="J18" s="6"/>
      <c r="K18" s="6"/>
      <c r="L18" s="6"/>
    </row>
    <row r="19" spans="1:16" ht="24" customHeight="1">
      <c r="A19" s="160" t="s">
        <v>123</v>
      </c>
      <c r="B19" s="290">
        <v>753</v>
      </c>
      <c r="C19" s="291">
        <v>99.078947368421055</v>
      </c>
      <c r="D19" s="292">
        <v>2053</v>
      </c>
      <c r="E19" s="291">
        <v>87.510656436487636</v>
      </c>
      <c r="F19" s="293">
        <v>2.6187648456057007</v>
      </c>
      <c r="G19" s="293">
        <v>2.7034313725490198</v>
      </c>
      <c r="H19" s="293">
        <v>2.7264276228419653</v>
      </c>
      <c r="I19" s="6"/>
      <c r="J19" s="6"/>
      <c r="K19" s="6"/>
      <c r="L19" s="6"/>
      <c r="M19" s="146"/>
      <c r="P19" s="104"/>
    </row>
    <row r="20" spans="1:16" ht="24" customHeight="1">
      <c r="A20" s="213" t="s">
        <v>124</v>
      </c>
      <c r="B20" s="288">
        <v>7</v>
      </c>
      <c r="C20" s="259">
        <v>0.92105263157894735</v>
      </c>
      <c r="D20" s="247">
        <v>293</v>
      </c>
      <c r="E20" s="259">
        <v>12.489343563512362</v>
      </c>
      <c r="F20" s="289">
        <v>50.285714285714285</v>
      </c>
      <c r="G20" s="289">
        <v>37.25</v>
      </c>
      <c r="H20" s="289">
        <v>41.857142857142854</v>
      </c>
      <c r="I20" s="6"/>
      <c r="J20" s="6"/>
      <c r="K20" s="6"/>
      <c r="L20" s="6"/>
    </row>
    <row r="21" spans="1:16" ht="24" customHeight="1">
      <c r="A21" s="99" t="s">
        <v>131</v>
      </c>
      <c r="B21" s="161">
        <v>760</v>
      </c>
      <c r="C21" s="101">
        <v>100</v>
      </c>
      <c r="D21" s="100">
        <v>2346</v>
      </c>
      <c r="E21" s="101">
        <v>100</v>
      </c>
      <c r="F21" s="162">
        <v>3.0733173076923075</v>
      </c>
      <c r="G21" s="162">
        <v>3.0990099009900991</v>
      </c>
      <c r="H21" s="162">
        <v>3.1918367346938776</v>
      </c>
      <c r="J21" s="6"/>
      <c r="K21" s="6"/>
      <c r="L21" s="6"/>
    </row>
    <row r="22" spans="1:16" ht="25.5" customHeight="1">
      <c r="B22" s="146"/>
      <c r="D22" s="104"/>
    </row>
    <row r="23" spans="1:16" s="8" customFormat="1" ht="13.5">
      <c r="A23" s="8" t="s">
        <v>125</v>
      </c>
    </row>
    <row r="24" spans="1:16" s="8" customFormat="1" ht="13.5">
      <c r="A24" s="8" t="s">
        <v>211</v>
      </c>
    </row>
    <row r="25" spans="1:16" s="8" customFormat="1" ht="12.75" customHeight="1">
      <c r="A25" s="336" t="s">
        <v>126</v>
      </c>
      <c r="J25" s="163"/>
    </row>
    <row r="26" spans="1:16" s="8" customFormat="1" ht="12" customHeight="1">
      <c r="A26" s="336" t="s">
        <v>127</v>
      </c>
      <c r="J26" s="163"/>
    </row>
    <row r="27" spans="1:16" s="9" customFormat="1" ht="13.5" customHeight="1">
      <c r="A27" s="360" t="s">
        <v>128</v>
      </c>
      <c r="B27" s="361"/>
      <c r="C27" s="361"/>
      <c r="D27" s="361"/>
      <c r="E27" s="361"/>
      <c r="F27" s="361"/>
    </row>
    <row r="28" spans="1:16" s="9" customFormat="1" ht="9.75" customHeight="1">
      <c r="A28" s="360" t="s">
        <v>80</v>
      </c>
      <c r="B28" s="361"/>
      <c r="C28" s="361"/>
      <c r="D28" s="361"/>
      <c r="E28" s="361"/>
      <c r="F28" s="361"/>
    </row>
    <row r="29" spans="1:16" s="8" customFormat="1" ht="17.25" customHeight="1">
      <c r="A29" s="8" t="s">
        <v>129</v>
      </c>
      <c r="B29" s="9"/>
      <c r="C29" s="9"/>
    </row>
    <row r="30" spans="1:16" s="8" customFormat="1" ht="12" customHeight="1">
      <c r="A30" s="9" t="s">
        <v>130</v>
      </c>
      <c r="B30" s="9"/>
      <c r="C30" s="9"/>
    </row>
    <row r="31" spans="1:16" s="8" customFormat="1" ht="18.75" customHeight="1">
      <c r="A31" s="58" t="s">
        <v>212</v>
      </c>
      <c r="G31" s="150"/>
    </row>
    <row r="32" spans="1:16" s="8" customFormat="1" ht="13.5" customHeight="1">
      <c r="A32" s="58" t="s">
        <v>175</v>
      </c>
    </row>
    <row r="33" spans="1:8" s="8" customFormat="1" ht="11.25" customHeight="1">
      <c r="A33" s="59" t="s">
        <v>176</v>
      </c>
    </row>
    <row r="34" spans="1:8" s="8" customFormat="1" ht="19.5" customHeight="1">
      <c r="A34" s="58" t="s">
        <v>66</v>
      </c>
    </row>
    <row r="35" spans="1:8" s="8" customFormat="1" ht="23.25" customHeight="1">
      <c r="A35" s="8" t="s">
        <v>172</v>
      </c>
      <c r="B35" s="294"/>
      <c r="C35" s="294"/>
    </row>
    <row r="36" spans="1:8">
      <c r="A36" s="88"/>
      <c r="B36" s="88"/>
      <c r="C36" s="88"/>
      <c r="D36" s="88"/>
      <c r="E36" s="88"/>
      <c r="F36" s="88"/>
      <c r="G36" s="88"/>
      <c r="H36" s="88"/>
    </row>
    <row r="40" spans="1:8">
      <c r="A40" s="213"/>
      <c r="B40" s="213"/>
      <c r="C40" s="213"/>
      <c r="D40" s="259"/>
    </row>
    <row r="41" spans="1:8">
      <c r="A41" s="213"/>
      <c r="B41" s="213"/>
      <c r="C41" s="213"/>
      <c r="D41" s="259"/>
    </row>
  </sheetData>
  <mergeCells count="5">
    <mergeCell ref="B9:C9"/>
    <mergeCell ref="D9:E9"/>
    <mergeCell ref="F9:H9"/>
    <mergeCell ref="A27:F27"/>
    <mergeCell ref="A28:F28"/>
  </mergeCells>
  <pageMargins left="0.70866141732283472" right="0.47244094488188981" top="0.98425196850393704" bottom="0.98425196850393704" header="0.47244094488188981" footer="0.51181102362204722"/>
  <pageSetup paperSize="9" orientation="portrait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AB678-0D91-40A6-BA25-720E954E9BAE}">
  <dimension ref="A5:P41"/>
  <sheetViews>
    <sheetView showGridLines="0" zoomScaleNormal="100" workbookViewId="0">
      <selection activeCell="A5" sqref="A5"/>
    </sheetView>
  </sheetViews>
  <sheetFormatPr baseColWidth="10" defaultColWidth="11.42578125" defaultRowHeight="15"/>
  <cols>
    <col min="1" max="1" width="40.140625" style="1" customWidth="1"/>
    <col min="2" max="2" width="10.140625" style="1" customWidth="1"/>
    <col min="3" max="3" width="7.5703125" style="1" customWidth="1"/>
    <col min="4" max="4" width="10.42578125" style="1" customWidth="1"/>
    <col min="5" max="5" width="7.85546875" style="1" customWidth="1"/>
    <col min="6" max="8" width="6.42578125" style="1" customWidth="1"/>
    <col min="9" max="9" width="11.42578125" style="1"/>
    <col min="10" max="10" width="9" style="1" customWidth="1"/>
    <col min="11" max="16384" width="11.42578125" style="1"/>
  </cols>
  <sheetData>
    <row r="5" spans="1:12" ht="18">
      <c r="A5" s="61" t="s">
        <v>168</v>
      </c>
    </row>
    <row r="6" spans="1:12" s="4" customFormat="1" ht="18">
      <c r="A6" s="61" t="s">
        <v>119</v>
      </c>
      <c r="C6" s="283"/>
      <c r="E6" s="284"/>
      <c r="F6" s="285"/>
      <c r="G6" s="285"/>
      <c r="H6" s="333" t="s">
        <v>7</v>
      </c>
      <c r="I6" s="3"/>
    </row>
    <row r="7" spans="1:12" s="4" customFormat="1" ht="18">
      <c r="A7" s="157"/>
      <c r="B7" s="88"/>
      <c r="C7" s="286"/>
      <c r="D7" s="283"/>
      <c r="E7" s="283"/>
      <c r="F7" s="283"/>
      <c r="G7" s="283"/>
      <c r="H7" s="159"/>
      <c r="I7" s="3"/>
    </row>
    <row r="8" spans="1:12">
      <c r="A8" s="88"/>
      <c r="B8" s="88"/>
      <c r="C8" s="88"/>
      <c r="D8" s="88"/>
      <c r="E8" s="88"/>
      <c r="F8" s="88"/>
      <c r="G8" s="88"/>
      <c r="H8" s="88"/>
    </row>
    <row r="9" spans="1:12" ht="32.25" customHeight="1">
      <c r="A9" s="287" t="s">
        <v>16</v>
      </c>
      <c r="B9" s="349" t="s">
        <v>120</v>
      </c>
      <c r="C9" s="349"/>
      <c r="D9" s="349" t="s">
        <v>2</v>
      </c>
      <c r="E9" s="349"/>
      <c r="F9" s="357" t="s">
        <v>121</v>
      </c>
      <c r="G9" s="358"/>
      <c r="H9" s="359"/>
    </row>
    <row r="10" spans="1:12" ht="15" customHeight="1">
      <c r="A10" s="65"/>
      <c r="B10" s="66" t="s">
        <v>4</v>
      </c>
      <c r="C10" s="66" t="s">
        <v>5</v>
      </c>
      <c r="D10" s="66" t="s">
        <v>4</v>
      </c>
      <c r="E10" s="66" t="s">
        <v>5</v>
      </c>
      <c r="F10" s="66">
        <v>2023</v>
      </c>
      <c r="G10" s="66">
        <v>2024</v>
      </c>
      <c r="H10" s="66">
        <v>2025</v>
      </c>
    </row>
    <row r="11" spans="1:12" ht="24" customHeight="1">
      <c r="A11" s="213" t="s">
        <v>69</v>
      </c>
      <c r="B11" s="288">
        <v>1192</v>
      </c>
      <c r="C11" s="259">
        <v>57.307692307692307</v>
      </c>
      <c r="D11" s="247">
        <v>3287</v>
      </c>
      <c r="E11" s="259">
        <v>47.152488882513268</v>
      </c>
      <c r="F11" s="289">
        <v>2.7599388379204894</v>
      </c>
      <c r="G11" s="289">
        <v>2.7759303246239115</v>
      </c>
      <c r="H11" s="289">
        <v>2.7575503355704698</v>
      </c>
      <c r="I11" s="6"/>
      <c r="J11" s="6"/>
      <c r="K11" s="6"/>
      <c r="L11" s="6"/>
    </row>
    <row r="12" spans="1:12" ht="24" customHeight="1">
      <c r="A12" s="213" t="s">
        <v>70</v>
      </c>
      <c r="B12" s="288">
        <v>101</v>
      </c>
      <c r="C12" s="259">
        <v>4.8557692307692308</v>
      </c>
      <c r="D12" s="247">
        <v>1072</v>
      </c>
      <c r="E12" s="259">
        <v>15.377994548845216</v>
      </c>
      <c r="F12" s="289">
        <v>9.7547169811320753</v>
      </c>
      <c r="G12" s="289">
        <v>10.432692307692308</v>
      </c>
      <c r="H12" s="289">
        <v>10.613861386138614</v>
      </c>
      <c r="I12" s="6"/>
      <c r="J12" s="6"/>
      <c r="K12" s="6"/>
      <c r="L12" s="6"/>
    </row>
    <row r="13" spans="1:12" ht="24" customHeight="1">
      <c r="A13" s="213" t="s">
        <v>71</v>
      </c>
      <c r="B13" s="288">
        <v>258</v>
      </c>
      <c r="C13" s="259">
        <v>12.403846153846153</v>
      </c>
      <c r="D13" s="247">
        <v>902</v>
      </c>
      <c r="E13" s="259">
        <v>12.939320040166404</v>
      </c>
      <c r="F13" s="289">
        <v>3.6793103448275861</v>
      </c>
      <c r="G13" s="289">
        <v>3.6425855513307983</v>
      </c>
      <c r="H13" s="289">
        <v>3.4961240310077519</v>
      </c>
      <c r="I13" s="6"/>
      <c r="J13" s="6"/>
      <c r="K13" s="6"/>
      <c r="L13" s="6"/>
    </row>
    <row r="14" spans="1:12" ht="24" customHeight="1">
      <c r="A14" s="213" t="s">
        <v>72</v>
      </c>
      <c r="B14" s="288">
        <v>22</v>
      </c>
      <c r="C14" s="259">
        <v>1.0576923076923077</v>
      </c>
      <c r="D14" s="247">
        <v>108</v>
      </c>
      <c r="E14" s="259">
        <v>1.5492755702194807</v>
      </c>
      <c r="F14" s="289">
        <v>4.1578947368421053</v>
      </c>
      <c r="G14" s="289">
        <v>4.3809523809523814</v>
      </c>
      <c r="H14" s="289">
        <v>4.9090909090909092</v>
      </c>
      <c r="I14" s="6"/>
      <c r="J14" s="6"/>
      <c r="K14" s="6"/>
      <c r="L14" s="6"/>
    </row>
    <row r="15" spans="1:12" ht="24" customHeight="1">
      <c r="A15" s="213" t="s">
        <v>73</v>
      </c>
      <c r="B15" s="288">
        <v>23</v>
      </c>
      <c r="C15" s="259">
        <v>1.1057692307692308</v>
      </c>
      <c r="D15" s="247">
        <v>82</v>
      </c>
      <c r="E15" s="259">
        <v>1.1763018218333094</v>
      </c>
      <c r="F15" s="289">
        <v>4</v>
      </c>
      <c r="G15" s="289">
        <v>3.8333333333333335</v>
      </c>
      <c r="H15" s="289">
        <v>3.5652173913043477</v>
      </c>
      <c r="I15" s="6"/>
      <c r="J15" s="6"/>
      <c r="K15" s="6"/>
      <c r="L15" s="6"/>
    </row>
    <row r="16" spans="1:12" ht="24" customHeight="1">
      <c r="A16" s="213" t="s">
        <v>74</v>
      </c>
      <c r="B16" s="288">
        <v>200</v>
      </c>
      <c r="C16" s="259">
        <v>9.615384615384615</v>
      </c>
      <c r="D16" s="247">
        <v>583</v>
      </c>
      <c r="E16" s="259">
        <v>8.3632190503514554</v>
      </c>
      <c r="F16" s="289">
        <v>2.6805555555555554</v>
      </c>
      <c r="G16" s="289">
        <v>2.8086124401913874</v>
      </c>
      <c r="H16" s="289">
        <v>2.915</v>
      </c>
      <c r="I16" s="6"/>
      <c r="J16" s="6"/>
      <c r="K16" s="6"/>
      <c r="L16" s="6"/>
    </row>
    <row r="17" spans="1:16" ht="24" customHeight="1">
      <c r="A17" s="213" t="s">
        <v>75</v>
      </c>
      <c r="B17" s="288">
        <v>79</v>
      </c>
      <c r="C17" s="259">
        <v>3.7980769230769229</v>
      </c>
      <c r="D17" s="247">
        <v>126</v>
      </c>
      <c r="E17" s="259">
        <v>1.8074881652560608</v>
      </c>
      <c r="F17" s="289">
        <v>1.5698924731182795</v>
      </c>
      <c r="G17" s="289">
        <v>1.527027027027027</v>
      </c>
      <c r="H17" s="289">
        <v>1.5949367088607596</v>
      </c>
      <c r="I17" s="6"/>
      <c r="J17" s="6"/>
      <c r="K17" s="6"/>
      <c r="L17" s="6"/>
    </row>
    <row r="18" spans="1:16" ht="24" customHeight="1">
      <c r="A18" s="213" t="s">
        <v>122</v>
      </c>
      <c r="B18" s="288">
        <v>201</v>
      </c>
      <c r="C18" s="259">
        <v>9.6634615384615383</v>
      </c>
      <c r="D18" s="247">
        <v>586</v>
      </c>
      <c r="E18" s="259">
        <v>8.4062544828575518</v>
      </c>
      <c r="F18" s="289">
        <v>2.4686192468619246</v>
      </c>
      <c r="G18" s="289">
        <v>2.7534883720930234</v>
      </c>
      <c r="H18" s="289">
        <v>2.9154228855721391</v>
      </c>
      <c r="I18" s="6"/>
      <c r="J18" s="6"/>
      <c r="K18" s="6"/>
      <c r="L18" s="6"/>
    </row>
    <row r="19" spans="1:16" ht="24" customHeight="1">
      <c r="A19" s="160" t="s">
        <v>123</v>
      </c>
      <c r="B19" s="290">
        <v>2076</v>
      </c>
      <c r="C19" s="291">
        <v>99.807692307692307</v>
      </c>
      <c r="D19" s="292">
        <v>6746</v>
      </c>
      <c r="E19" s="291">
        <v>96.772342562042752</v>
      </c>
      <c r="F19" s="293">
        <v>3.1361850720209516</v>
      </c>
      <c r="G19" s="293">
        <v>3.2328578002761161</v>
      </c>
      <c r="H19" s="293">
        <v>3.2495183044315992</v>
      </c>
      <c r="I19" s="6"/>
      <c r="J19" s="6"/>
      <c r="K19" s="6"/>
      <c r="L19" s="6"/>
      <c r="M19" s="146"/>
      <c r="P19" s="104"/>
    </row>
    <row r="20" spans="1:16" ht="24" customHeight="1">
      <c r="A20" s="213" t="s">
        <v>124</v>
      </c>
      <c r="B20" s="288">
        <v>4</v>
      </c>
      <c r="C20" s="259">
        <v>0.19230769230769232</v>
      </c>
      <c r="D20" s="247">
        <v>225</v>
      </c>
      <c r="E20" s="259">
        <v>3.2276574379572516</v>
      </c>
      <c r="F20" s="289">
        <v>35.4</v>
      </c>
      <c r="G20" s="289">
        <v>34.799999999999997</v>
      </c>
      <c r="H20" s="289">
        <v>56.25</v>
      </c>
      <c r="I20" s="6"/>
      <c r="J20" s="6"/>
      <c r="K20" s="6"/>
      <c r="L20" s="6"/>
    </row>
    <row r="21" spans="1:16" ht="24" customHeight="1">
      <c r="A21" s="99" t="s">
        <v>131</v>
      </c>
      <c r="B21" s="161">
        <v>2080</v>
      </c>
      <c r="C21" s="101">
        <v>100</v>
      </c>
      <c r="D21" s="100">
        <v>6971</v>
      </c>
      <c r="E21" s="101">
        <v>100</v>
      </c>
      <c r="F21" s="162">
        <v>3.3267058291911433</v>
      </c>
      <c r="G21" s="162">
        <v>3.4461464815701293</v>
      </c>
      <c r="H21" s="162">
        <v>3.5030150753768843</v>
      </c>
      <c r="J21" s="6"/>
      <c r="K21" s="6"/>
      <c r="L21" s="6"/>
    </row>
    <row r="22" spans="1:16" ht="25.5" customHeight="1">
      <c r="B22" s="146"/>
      <c r="D22" s="104"/>
    </row>
    <row r="23" spans="1:16" s="8" customFormat="1" ht="13.5">
      <c r="A23" s="8" t="s">
        <v>125</v>
      </c>
    </row>
    <row r="24" spans="1:16" s="8" customFormat="1" ht="13.5">
      <c r="A24" s="8" t="s">
        <v>213</v>
      </c>
    </row>
    <row r="25" spans="1:16" s="8" customFormat="1" ht="12.75" customHeight="1">
      <c r="A25" s="336" t="s">
        <v>126</v>
      </c>
      <c r="J25" s="163"/>
    </row>
    <row r="26" spans="1:16" s="8" customFormat="1" ht="12" customHeight="1">
      <c r="A26" s="336" t="s">
        <v>127</v>
      </c>
      <c r="J26" s="163"/>
    </row>
    <row r="27" spans="1:16" s="9" customFormat="1" ht="13.5" customHeight="1">
      <c r="A27" s="360" t="s">
        <v>128</v>
      </c>
      <c r="B27" s="361"/>
      <c r="C27" s="361"/>
      <c r="D27" s="361"/>
      <c r="E27" s="361"/>
      <c r="F27" s="361"/>
    </row>
    <row r="28" spans="1:16" s="9" customFormat="1" ht="9.75" customHeight="1">
      <c r="A28" s="360" t="s">
        <v>80</v>
      </c>
      <c r="B28" s="361"/>
      <c r="C28" s="361"/>
      <c r="D28" s="361"/>
      <c r="E28" s="361"/>
      <c r="F28" s="361"/>
    </row>
    <row r="29" spans="1:16" s="8" customFormat="1" ht="17.25" customHeight="1">
      <c r="A29" s="8" t="s">
        <v>129</v>
      </c>
      <c r="B29" s="9"/>
      <c r="C29" s="9"/>
    </row>
    <row r="30" spans="1:16" s="8" customFormat="1" ht="12" customHeight="1">
      <c r="A30" s="9" t="s">
        <v>130</v>
      </c>
      <c r="B30" s="9"/>
      <c r="C30" s="9"/>
    </row>
    <row r="31" spans="1:16" s="8" customFormat="1" ht="18.75" customHeight="1">
      <c r="A31" s="58" t="s">
        <v>214</v>
      </c>
      <c r="G31" s="150"/>
    </row>
    <row r="32" spans="1:16" s="8" customFormat="1" ht="13.5" customHeight="1">
      <c r="A32" s="58" t="s">
        <v>178</v>
      </c>
    </row>
    <row r="33" spans="1:8" s="8" customFormat="1" ht="11.25" customHeight="1">
      <c r="A33" s="59" t="s">
        <v>179</v>
      </c>
    </row>
    <row r="34" spans="1:8" s="8" customFormat="1" ht="19.5" customHeight="1">
      <c r="A34" s="58" t="s">
        <v>66</v>
      </c>
    </row>
    <row r="35" spans="1:8" s="8" customFormat="1" ht="23.25" customHeight="1">
      <c r="A35" s="8" t="s">
        <v>172</v>
      </c>
      <c r="B35" s="294"/>
      <c r="C35" s="294"/>
    </row>
    <row r="36" spans="1:8">
      <c r="A36" s="88"/>
      <c r="B36" s="88"/>
      <c r="C36" s="88"/>
      <c r="D36" s="88"/>
      <c r="E36" s="88"/>
      <c r="F36" s="88"/>
      <c r="G36" s="88"/>
      <c r="H36" s="88"/>
    </row>
    <row r="40" spans="1:8">
      <c r="A40" s="213"/>
      <c r="B40" s="213"/>
      <c r="C40" s="213"/>
      <c r="D40" s="259"/>
    </row>
    <row r="41" spans="1:8">
      <c r="A41" s="213"/>
      <c r="B41" s="213"/>
      <c r="C41" s="213"/>
      <c r="D41" s="259"/>
    </row>
  </sheetData>
  <mergeCells count="5">
    <mergeCell ref="B9:C9"/>
    <mergeCell ref="D9:E9"/>
    <mergeCell ref="F9:H9"/>
    <mergeCell ref="A27:F27"/>
    <mergeCell ref="A28:F28"/>
  </mergeCells>
  <pageMargins left="0.70866141732283472" right="0.47244094488188981" top="0.98425196850393704" bottom="0.98425196850393704" header="0.47244094488188981" footer="0.51181102362204722"/>
  <pageSetup paperSize="9" orientation="portrait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9D491-E0BB-4743-9F1E-5406D94C782B}">
  <dimension ref="A5:P41"/>
  <sheetViews>
    <sheetView showGridLines="0" zoomScaleNormal="100" workbookViewId="0">
      <selection activeCell="A5" sqref="A5"/>
    </sheetView>
  </sheetViews>
  <sheetFormatPr baseColWidth="10" defaultColWidth="11.42578125" defaultRowHeight="15"/>
  <cols>
    <col min="1" max="1" width="40.140625" style="1" customWidth="1"/>
    <col min="2" max="2" width="10.140625" style="1" customWidth="1"/>
    <col min="3" max="3" width="7.5703125" style="1" customWidth="1"/>
    <col min="4" max="4" width="10.42578125" style="1" customWidth="1"/>
    <col min="5" max="5" width="7.85546875" style="1" customWidth="1"/>
    <col min="6" max="8" width="6.42578125" style="1" customWidth="1"/>
    <col min="9" max="9" width="11.42578125" style="1"/>
    <col min="10" max="10" width="9" style="1" customWidth="1"/>
    <col min="11" max="16384" width="11.42578125" style="1"/>
  </cols>
  <sheetData>
    <row r="5" spans="1:12" ht="18">
      <c r="A5" s="61" t="s">
        <v>168</v>
      </c>
    </row>
    <row r="6" spans="1:12" s="4" customFormat="1" ht="18">
      <c r="A6" s="61" t="s">
        <v>119</v>
      </c>
      <c r="C6" s="283"/>
      <c r="E6" s="284"/>
      <c r="F6" s="285"/>
      <c r="G6" s="285"/>
      <c r="H6" s="333" t="s">
        <v>8</v>
      </c>
      <c r="I6" s="3"/>
    </row>
    <row r="7" spans="1:12" s="4" customFormat="1" ht="18">
      <c r="A7" s="157"/>
      <c r="B7" s="88"/>
      <c r="C7" s="286"/>
      <c r="D7" s="283"/>
      <c r="E7" s="283"/>
      <c r="F7" s="283"/>
      <c r="G7" s="283"/>
      <c r="H7" s="159"/>
      <c r="I7" s="3"/>
    </row>
    <row r="8" spans="1:12">
      <c r="A8" s="88"/>
      <c r="B8" s="88"/>
      <c r="C8" s="88"/>
      <c r="D8" s="88"/>
      <c r="E8" s="88"/>
      <c r="F8" s="88"/>
      <c r="G8" s="88"/>
      <c r="H8" s="88"/>
    </row>
    <row r="9" spans="1:12" ht="32.25" customHeight="1">
      <c r="A9" s="287" t="s">
        <v>16</v>
      </c>
      <c r="B9" s="349" t="s">
        <v>120</v>
      </c>
      <c r="C9" s="349"/>
      <c r="D9" s="349" t="s">
        <v>2</v>
      </c>
      <c r="E9" s="349"/>
      <c r="F9" s="357" t="s">
        <v>121</v>
      </c>
      <c r="G9" s="358"/>
      <c r="H9" s="359"/>
    </row>
    <row r="10" spans="1:12" ht="15" customHeight="1">
      <c r="A10" s="65"/>
      <c r="B10" s="66" t="s">
        <v>4</v>
      </c>
      <c r="C10" s="66" t="s">
        <v>5</v>
      </c>
      <c r="D10" s="66" t="s">
        <v>4</v>
      </c>
      <c r="E10" s="66" t="s">
        <v>5</v>
      </c>
      <c r="F10" s="66">
        <v>2023</v>
      </c>
      <c r="G10" s="66">
        <v>2024</v>
      </c>
      <c r="H10" s="66">
        <v>2025</v>
      </c>
    </row>
    <row r="11" spans="1:12" ht="24" customHeight="1">
      <c r="A11" s="213" t="s">
        <v>69</v>
      </c>
      <c r="B11" s="288">
        <v>2787</v>
      </c>
      <c r="C11" s="259">
        <v>62.544883303411133</v>
      </c>
      <c r="D11" s="247">
        <v>7869</v>
      </c>
      <c r="E11" s="259">
        <v>47.920345898544547</v>
      </c>
      <c r="F11" s="289">
        <v>2.8105442176870747</v>
      </c>
      <c r="G11" s="289">
        <v>2.8537970191625268</v>
      </c>
      <c r="H11" s="289">
        <v>2.8234660925726587</v>
      </c>
      <c r="I11" s="6"/>
      <c r="J11" s="6"/>
      <c r="K11" s="6"/>
      <c r="L11" s="6"/>
    </row>
    <row r="12" spans="1:12" ht="24" customHeight="1">
      <c r="A12" s="213" t="s">
        <v>70</v>
      </c>
      <c r="B12" s="288">
        <v>223</v>
      </c>
      <c r="C12" s="259">
        <v>5.004488330341113</v>
      </c>
      <c r="D12" s="247">
        <v>2520</v>
      </c>
      <c r="E12" s="259">
        <v>15.346203032702029</v>
      </c>
      <c r="F12" s="289">
        <v>11.305084745762711</v>
      </c>
      <c r="G12" s="289">
        <v>11.660944206008583</v>
      </c>
      <c r="H12" s="289">
        <v>11.300448430493274</v>
      </c>
      <c r="I12" s="6"/>
      <c r="J12" s="6"/>
      <c r="K12" s="6"/>
      <c r="L12" s="6"/>
    </row>
    <row r="13" spans="1:12" ht="24" customHeight="1">
      <c r="A13" s="213" t="s">
        <v>71</v>
      </c>
      <c r="B13" s="288">
        <v>495</v>
      </c>
      <c r="C13" s="259">
        <v>11.108617594254937</v>
      </c>
      <c r="D13" s="247">
        <v>2133</v>
      </c>
      <c r="E13" s="259">
        <v>12.989464709822787</v>
      </c>
      <c r="F13" s="289">
        <v>4.4336283185840708</v>
      </c>
      <c r="G13" s="289">
        <v>4.4011299435028253</v>
      </c>
      <c r="H13" s="289">
        <v>4.3090909090909095</v>
      </c>
      <c r="I13" s="6"/>
      <c r="J13" s="6"/>
      <c r="K13" s="6"/>
      <c r="L13" s="6"/>
    </row>
    <row r="14" spans="1:12" ht="24" customHeight="1">
      <c r="A14" s="213" t="s">
        <v>72</v>
      </c>
      <c r="B14" s="288">
        <v>29</v>
      </c>
      <c r="C14" s="259">
        <v>0.65080789946140039</v>
      </c>
      <c r="D14" s="247">
        <v>142</v>
      </c>
      <c r="E14" s="259">
        <v>0.86474636136654282</v>
      </c>
      <c r="F14" s="289">
        <v>4.9285714285714288</v>
      </c>
      <c r="G14" s="289">
        <v>4.9655172413793105</v>
      </c>
      <c r="H14" s="289">
        <v>4.8965517241379306</v>
      </c>
      <c r="I14" s="6"/>
      <c r="J14" s="6"/>
      <c r="K14" s="6"/>
      <c r="L14" s="6"/>
    </row>
    <row r="15" spans="1:12" ht="24" customHeight="1">
      <c r="A15" s="213" t="s">
        <v>73</v>
      </c>
      <c r="B15" s="288">
        <v>57</v>
      </c>
      <c r="C15" s="259">
        <v>1.2791741472172351</v>
      </c>
      <c r="D15" s="247">
        <v>544</v>
      </c>
      <c r="E15" s="259">
        <v>3.312831130869009</v>
      </c>
      <c r="F15" s="289">
        <v>8.981481481481481</v>
      </c>
      <c r="G15" s="289">
        <v>9.4807692307692299</v>
      </c>
      <c r="H15" s="289">
        <v>9.5438596491228065</v>
      </c>
      <c r="I15" s="6"/>
      <c r="J15" s="6"/>
      <c r="K15" s="6"/>
      <c r="L15" s="6"/>
    </row>
    <row r="16" spans="1:12" ht="24" customHeight="1">
      <c r="A16" s="213" t="s">
        <v>74</v>
      </c>
      <c r="B16" s="288">
        <v>363</v>
      </c>
      <c r="C16" s="259">
        <v>8.146319569120287</v>
      </c>
      <c r="D16" s="247">
        <v>868</v>
      </c>
      <c r="E16" s="259">
        <v>5.2859143779306983</v>
      </c>
      <c r="F16" s="289">
        <v>2.2954545454545454</v>
      </c>
      <c r="G16" s="289">
        <v>2.4540540540540539</v>
      </c>
      <c r="H16" s="289">
        <v>2.391184573002755</v>
      </c>
      <c r="I16" s="6"/>
      <c r="J16" s="6"/>
      <c r="K16" s="6"/>
      <c r="L16" s="6"/>
    </row>
    <row r="17" spans="1:16" ht="24" customHeight="1">
      <c r="A17" s="213" t="s">
        <v>75</v>
      </c>
      <c r="B17" s="288">
        <v>150</v>
      </c>
      <c r="C17" s="259">
        <v>3.3662477558348294</v>
      </c>
      <c r="D17" s="247">
        <v>244</v>
      </c>
      <c r="E17" s="259">
        <v>1.485902198404482</v>
      </c>
      <c r="F17" s="289">
        <v>1.756578947368421</v>
      </c>
      <c r="G17" s="289">
        <v>1.6728395061728396</v>
      </c>
      <c r="H17" s="289">
        <v>1.6266666666666667</v>
      </c>
      <c r="I17" s="6"/>
      <c r="J17" s="6"/>
      <c r="K17" s="6"/>
      <c r="L17" s="6"/>
    </row>
    <row r="18" spans="1:16" ht="24" customHeight="1">
      <c r="A18" s="213" t="s">
        <v>122</v>
      </c>
      <c r="B18" s="288">
        <v>343</v>
      </c>
      <c r="C18" s="259">
        <v>7.6974865350089763</v>
      </c>
      <c r="D18" s="247">
        <v>1353</v>
      </c>
      <c r="E18" s="259">
        <v>8.2394494854150171</v>
      </c>
      <c r="F18" s="289">
        <v>3.8297297297297299</v>
      </c>
      <c r="G18" s="289">
        <v>3.9495798319327733</v>
      </c>
      <c r="H18" s="289">
        <v>3.944606413994169</v>
      </c>
      <c r="I18" s="6"/>
      <c r="J18" s="6"/>
      <c r="K18" s="6"/>
      <c r="L18" s="6"/>
    </row>
    <row r="19" spans="1:16" ht="24" customHeight="1">
      <c r="A19" s="160" t="s">
        <v>123</v>
      </c>
      <c r="B19" s="290">
        <v>4447</v>
      </c>
      <c r="C19" s="291">
        <v>99.798025134649905</v>
      </c>
      <c r="D19" s="292">
        <v>15673</v>
      </c>
      <c r="E19" s="291">
        <v>95.444857195055107</v>
      </c>
      <c r="F19" s="293">
        <v>3.5123391689516978</v>
      </c>
      <c r="G19" s="293">
        <v>3.5856766256590511</v>
      </c>
      <c r="H19" s="293">
        <v>3.5243984708792446</v>
      </c>
      <c r="I19" s="6"/>
      <c r="J19" s="6"/>
      <c r="K19" s="6"/>
      <c r="L19" s="6"/>
      <c r="M19" s="146"/>
      <c r="P19" s="104"/>
    </row>
    <row r="20" spans="1:16" ht="24" customHeight="1">
      <c r="A20" s="213" t="s">
        <v>124</v>
      </c>
      <c r="B20" s="288">
        <v>9</v>
      </c>
      <c r="C20" s="259">
        <v>0.20197486535008977</v>
      </c>
      <c r="D20" s="247">
        <v>748</v>
      </c>
      <c r="E20" s="259">
        <v>4.5551428049448877</v>
      </c>
      <c r="F20" s="289">
        <v>65.900000000000006</v>
      </c>
      <c r="G20" s="289">
        <v>73.777777777777771</v>
      </c>
      <c r="H20" s="289">
        <v>83.111111111111114</v>
      </c>
      <c r="I20" s="6"/>
      <c r="J20" s="6"/>
      <c r="K20" s="6"/>
      <c r="L20" s="6"/>
    </row>
    <row r="21" spans="1:16" ht="24" customHeight="1">
      <c r="A21" s="99" t="s">
        <v>131</v>
      </c>
      <c r="B21" s="161">
        <v>4456</v>
      </c>
      <c r="C21" s="101">
        <v>100</v>
      </c>
      <c r="D21" s="100">
        <v>16421</v>
      </c>
      <c r="E21" s="101">
        <v>100</v>
      </c>
      <c r="F21" s="162">
        <v>3.8614766897167074</v>
      </c>
      <c r="G21" s="162">
        <v>3.9483960948396093</v>
      </c>
      <c r="H21" s="162">
        <v>3.9014017581373248</v>
      </c>
      <c r="J21" s="6"/>
      <c r="K21" s="6"/>
      <c r="L21" s="6"/>
    </row>
    <row r="22" spans="1:16" ht="25.5" customHeight="1">
      <c r="B22" s="146"/>
      <c r="D22" s="104"/>
    </row>
    <row r="23" spans="1:16" s="8" customFormat="1" ht="13.5">
      <c r="A23" s="8" t="s">
        <v>125</v>
      </c>
    </row>
    <row r="24" spans="1:16" s="8" customFormat="1" ht="13.5">
      <c r="A24" s="8" t="s">
        <v>215</v>
      </c>
    </row>
    <row r="25" spans="1:16" s="8" customFormat="1" ht="12.75" customHeight="1">
      <c r="A25" s="336" t="s">
        <v>126</v>
      </c>
      <c r="J25" s="163"/>
    </row>
    <row r="26" spans="1:16" s="8" customFormat="1" ht="12" customHeight="1">
      <c r="A26" s="336" t="s">
        <v>127</v>
      </c>
      <c r="J26" s="163"/>
    </row>
    <row r="27" spans="1:16" s="9" customFormat="1" ht="13.5" customHeight="1">
      <c r="A27" s="360" t="s">
        <v>128</v>
      </c>
      <c r="B27" s="361"/>
      <c r="C27" s="361"/>
      <c r="D27" s="361"/>
      <c r="E27" s="361"/>
      <c r="F27" s="361"/>
    </row>
    <row r="28" spans="1:16" s="9" customFormat="1" ht="9.75" customHeight="1">
      <c r="A28" s="360" t="s">
        <v>80</v>
      </c>
      <c r="B28" s="361"/>
      <c r="C28" s="361"/>
      <c r="D28" s="361"/>
      <c r="E28" s="361"/>
      <c r="F28" s="361"/>
    </row>
    <row r="29" spans="1:16" s="8" customFormat="1" ht="17.25" customHeight="1">
      <c r="A29" s="8" t="s">
        <v>129</v>
      </c>
      <c r="B29" s="9"/>
      <c r="C29" s="9"/>
    </row>
    <row r="30" spans="1:16" s="8" customFormat="1" ht="12" customHeight="1">
      <c r="A30" s="9" t="s">
        <v>130</v>
      </c>
      <c r="B30" s="9"/>
      <c r="C30" s="9"/>
    </row>
    <row r="31" spans="1:16" s="8" customFormat="1" ht="18.75" customHeight="1">
      <c r="A31" s="58" t="s">
        <v>216</v>
      </c>
      <c r="G31" s="150"/>
    </row>
    <row r="32" spans="1:16" s="8" customFormat="1" ht="13.5" customHeight="1">
      <c r="A32" s="58" t="s">
        <v>181</v>
      </c>
    </row>
    <row r="33" spans="1:8" s="8" customFormat="1" ht="11.25" customHeight="1">
      <c r="A33" s="59" t="s">
        <v>182</v>
      </c>
    </row>
    <row r="34" spans="1:8" s="8" customFormat="1" ht="19.5" customHeight="1">
      <c r="A34" s="58" t="s">
        <v>66</v>
      </c>
    </row>
    <row r="35" spans="1:8" s="8" customFormat="1" ht="23.25" customHeight="1">
      <c r="A35" s="8" t="s">
        <v>172</v>
      </c>
      <c r="B35" s="294"/>
      <c r="C35" s="294"/>
    </row>
    <row r="36" spans="1:8">
      <c r="A36" s="88"/>
      <c r="B36" s="88"/>
      <c r="C36" s="88"/>
      <c r="D36" s="88"/>
      <c r="E36" s="88"/>
      <c r="F36" s="88"/>
      <c r="G36" s="88"/>
      <c r="H36" s="88"/>
    </row>
    <row r="40" spans="1:8">
      <c r="A40" s="213"/>
      <c r="B40" s="213"/>
      <c r="C40" s="213"/>
      <c r="D40" s="259"/>
    </row>
    <row r="41" spans="1:8">
      <c r="A41" s="213"/>
      <c r="B41" s="213"/>
      <c r="C41" s="213"/>
      <c r="D41" s="259"/>
    </row>
  </sheetData>
  <mergeCells count="5">
    <mergeCell ref="B9:C9"/>
    <mergeCell ref="D9:E9"/>
    <mergeCell ref="F9:H9"/>
    <mergeCell ref="A27:F27"/>
    <mergeCell ref="A28:F28"/>
  </mergeCells>
  <pageMargins left="0.70866141732283472" right="0.47244094488188981" top="0.98425196850393704" bottom="0.98425196850393704" header="0.47244094488188981" footer="0.51181102362204722"/>
  <pageSetup paperSize="9" orientation="portrait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47D06-4066-4094-B6EE-77CC67FCB367}">
  <dimension ref="A5:P41"/>
  <sheetViews>
    <sheetView showGridLines="0" zoomScaleNormal="100" workbookViewId="0">
      <selection activeCell="A5" sqref="A5"/>
    </sheetView>
  </sheetViews>
  <sheetFormatPr baseColWidth="10" defaultColWidth="11.42578125" defaultRowHeight="15"/>
  <cols>
    <col min="1" max="1" width="40.140625" style="1" customWidth="1"/>
    <col min="2" max="2" width="10.140625" style="1" customWidth="1"/>
    <col min="3" max="3" width="7.5703125" style="1" customWidth="1"/>
    <col min="4" max="4" width="10.42578125" style="1" customWidth="1"/>
    <col min="5" max="5" width="7.85546875" style="1" customWidth="1"/>
    <col min="6" max="8" width="6.42578125" style="1" customWidth="1"/>
    <col min="9" max="9" width="11.42578125" style="1"/>
    <col min="10" max="10" width="9" style="1" customWidth="1"/>
    <col min="11" max="16384" width="11.42578125" style="1"/>
  </cols>
  <sheetData>
    <row r="5" spans="1:12" ht="18">
      <c r="A5" s="61" t="s">
        <v>168</v>
      </c>
    </row>
    <row r="6" spans="1:12" s="4" customFormat="1" ht="18">
      <c r="A6" s="61" t="s">
        <v>119</v>
      </c>
      <c r="C6" s="283"/>
      <c r="E6" s="284"/>
      <c r="F6" s="285"/>
      <c r="G6" s="285"/>
      <c r="H6" s="333" t="s">
        <v>9</v>
      </c>
      <c r="I6" s="3"/>
    </row>
    <row r="7" spans="1:12" s="4" customFormat="1" ht="18">
      <c r="A7" s="157"/>
      <c r="B7" s="88"/>
      <c r="C7" s="286"/>
      <c r="D7" s="283"/>
      <c r="E7" s="283"/>
      <c r="F7" s="283"/>
      <c r="G7" s="283"/>
      <c r="H7" s="159"/>
      <c r="I7" s="3"/>
    </row>
    <row r="8" spans="1:12">
      <c r="A8" s="88"/>
      <c r="B8" s="88"/>
      <c r="C8" s="88"/>
      <c r="D8" s="88"/>
      <c r="E8" s="88"/>
      <c r="F8" s="88"/>
      <c r="G8" s="88"/>
      <c r="H8" s="88"/>
    </row>
    <row r="9" spans="1:12" ht="32.25" customHeight="1">
      <c r="A9" s="287" t="s">
        <v>16</v>
      </c>
      <c r="B9" s="349" t="s">
        <v>120</v>
      </c>
      <c r="C9" s="349"/>
      <c r="D9" s="349" t="s">
        <v>2</v>
      </c>
      <c r="E9" s="349"/>
      <c r="F9" s="357" t="s">
        <v>121</v>
      </c>
      <c r="G9" s="358"/>
      <c r="H9" s="359"/>
    </row>
    <row r="10" spans="1:12" ht="15" customHeight="1">
      <c r="A10" s="65"/>
      <c r="B10" s="66" t="s">
        <v>4</v>
      </c>
      <c r="C10" s="66" t="s">
        <v>5</v>
      </c>
      <c r="D10" s="66" t="s">
        <v>4</v>
      </c>
      <c r="E10" s="66" t="s">
        <v>5</v>
      </c>
      <c r="F10" s="66">
        <v>2023</v>
      </c>
      <c r="G10" s="66">
        <v>2024</v>
      </c>
      <c r="H10" s="66">
        <v>2025</v>
      </c>
    </row>
    <row r="11" spans="1:12" ht="24" customHeight="1">
      <c r="A11" s="213" t="s">
        <v>69</v>
      </c>
      <c r="B11" s="288">
        <v>2830</v>
      </c>
      <c r="C11" s="259">
        <v>56.173084557364035</v>
      </c>
      <c r="D11" s="247">
        <v>9108</v>
      </c>
      <c r="E11" s="259">
        <v>42.58064516129032</v>
      </c>
      <c r="F11" s="289">
        <v>3.2573454913880444</v>
      </c>
      <c r="G11" s="289">
        <v>3.2312178387650086</v>
      </c>
      <c r="H11" s="289">
        <v>3.218374558303887</v>
      </c>
      <c r="I11" s="6"/>
      <c r="J11" s="6"/>
      <c r="K11" s="6"/>
      <c r="L11" s="6"/>
    </row>
    <row r="12" spans="1:12" ht="24" customHeight="1">
      <c r="A12" s="213" t="s">
        <v>70</v>
      </c>
      <c r="B12" s="288">
        <v>293</v>
      </c>
      <c r="C12" s="259">
        <v>5.8157999206034141</v>
      </c>
      <c r="D12" s="247">
        <v>4986</v>
      </c>
      <c r="E12" s="259">
        <v>23.309957924263674</v>
      </c>
      <c r="F12" s="289">
        <v>17.141479099678456</v>
      </c>
      <c r="G12" s="289">
        <v>17.295081967213115</v>
      </c>
      <c r="H12" s="289">
        <v>17.017064846416382</v>
      </c>
      <c r="I12" s="6"/>
      <c r="J12" s="6"/>
      <c r="K12" s="6"/>
      <c r="L12" s="6"/>
    </row>
    <row r="13" spans="1:12" ht="24" customHeight="1">
      <c r="A13" s="213" t="s">
        <v>71</v>
      </c>
      <c r="B13" s="288">
        <v>619</v>
      </c>
      <c r="C13" s="259">
        <v>12.286621675267963</v>
      </c>
      <c r="D13" s="247">
        <v>2513</v>
      </c>
      <c r="E13" s="259">
        <v>11.748480598410472</v>
      </c>
      <c r="F13" s="289">
        <v>4.0597667638483967</v>
      </c>
      <c r="G13" s="289">
        <v>4.1052631578947372</v>
      </c>
      <c r="H13" s="289">
        <v>4.0597738287560583</v>
      </c>
      <c r="I13" s="6"/>
      <c r="J13" s="6"/>
      <c r="K13" s="6"/>
      <c r="L13" s="6"/>
    </row>
    <row r="14" spans="1:12" ht="24" customHeight="1">
      <c r="A14" s="213" t="s">
        <v>72</v>
      </c>
      <c r="B14" s="288">
        <v>71</v>
      </c>
      <c r="C14" s="259">
        <v>1.4092894005557761</v>
      </c>
      <c r="D14" s="247">
        <v>288</v>
      </c>
      <c r="E14" s="259">
        <v>1.3464235624123422</v>
      </c>
      <c r="F14" s="289">
        <v>4.2272727272727275</v>
      </c>
      <c r="G14" s="289">
        <v>4.225352112676056</v>
      </c>
      <c r="H14" s="289">
        <v>4.056338028169014</v>
      </c>
      <c r="I14" s="6"/>
      <c r="J14" s="6"/>
      <c r="K14" s="6"/>
      <c r="L14" s="6"/>
    </row>
    <row r="15" spans="1:12" ht="24" customHeight="1">
      <c r="A15" s="213" t="s">
        <v>73</v>
      </c>
      <c r="B15" s="288">
        <v>94</v>
      </c>
      <c r="C15" s="259">
        <v>1.8658197697499008</v>
      </c>
      <c r="D15" s="247">
        <v>657</v>
      </c>
      <c r="E15" s="259">
        <v>3.0715287517531555</v>
      </c>
      <c r="F15" s="289">
        <v>6.9775280898876408</v>
      </c>
      <c r="G15" s="289">
        <v>6.9340659340659343</v>
      </c>
      <c r="H15" s="289">
        <v>6.9893617021276597</v>
      </c>
      <c r="I15" s="6"/>
      <c r="J15" s="6"/>
      <c r="K15" s="6"/>
      <c r="L15" s="6"/>
    </row>
    <row r="16" spans="1:12" ht="24" customHeight="1">
      <c r="A16" s="213" t="s">
        <v>74</v>
      </c>
      <c r="B16" s="288">
        <v>401</v>
      </c>
      <c r="C16" s="259">
        <v>7.9595077411671298</v>
      </c>
      <c r="D16" s="247">
        <v>1006</v>
      </c>
      <c r="E16" s="259">
        <v>4.703132304815334</v>
      </c>
      <c r="F16" s="289">
        <v>2.5264483627204029</v>
      </c>
      <c r="G16" s="289">
        <v>2.4987405541561714</v>
      </c>
      <c r="H16" s="289">
        <v>2.508728179551122</v>
      </c>
      <c r="I16" s="6"/>
      <c r="J16" s="6"/>
      <c r="K16" s="6"/>
      <c r="L16" s="6"/>
    </row>
    <row r="17" spans="1:16" ht="24" customHeight="1">
      <c r="A17" s="213" t="s">
        <v>75</v>
      </c>
      <c r="B17" s="288">
        <v>238</v>
      </c>
      <c r="C17" s="259">
        <v>4.7240968638348555</v>
      </c>
      <c r="D17" s="247">
        <v>535</v>
      </c>
      <c r="E17" s="259">
        <v>2.5011687704534831</v>
      </c>
      <c r="F17" s="289">
        <v>2.2754716981132077</v>
      </c>
      <c r="G17" s="289">
        <v>2.174074074074074</v>
      </c>
      <c r="H17" s="289">
        <v>2.2478991596638656</v>
      </c>
      <c r="I17" s="6"/>
      <c r="J17" s="6"/>
      <c r="K17" s="6"/>
      <c r="L17" s="6"/>
    </row>
    <row r="18" spans="1:16" ht="24" customHeight="1">
      <c r="A18" s="213" t="s">
        <v>122</v>
      </c>
      <c r="B18" s="288">
        <v>477</v>
      </c>
      <c r="C18" s="259">
        <v>9.4680428741564118</v>
      </c>
      <c r="D18" s="247">
        <v>1974</v>
      </c>
      <c r="E18" s="259">
        <v>9.2286115007012626</v>
      </c>
      <c r="F18" s="289">
        <v>3.7062256809338523</v>
      </c>
      <c r="G18" s="289">
        <v>3.7353497164461249</v>
      </c>
      <c r="H18" s="289">
        <v>4.1383647798742142</v>
      </c>
      <c r="I18" s="6"/>
      <c r="J18" s="6"/>
      <c r="K18" s="6"/>
      <c r="L18" s="6"/>
    </row>
    <row r="19" spans="1:16" ht="24" customHeight="1">
      <c r="A19" s="160" t="s">
        <v>123</v>
      </c>
      <c r="B19" s="290">
        <v>5023</v>
      </c>
      <c r="C19" s="291">
        <v>99.702262802699479</v>
      </c>
      <c r="D19" s="292">
        <v>21067</v>
      </c>
      <c r="E19" s="291">
        <v>98.48994857410004</v>
      </c>
      <c r="F19" s="293">
        <v>4.1920968046889771</v>
      </c>
      <c r="G19" s="293">
        <v>4.179173047473201</v>
      </c>
      <c r="H19" s="293">
        <v>4.1941071073063902</v>
      </c>
      <c r="I19" s="6"/>
      <c r="J19" s="6"/>
      <c r="K19" s="6"/>
      <c r="L19" s="6"/>
      <c r="M19" s="146"/>
      <c r="P19" s="104"/>
    </row>
    <row r="20" spans="1:16" ht="24" customHeight="1">
      <c r="A20" s="213" t="s">
        <v>124</v>
      </c>
      <c r="B20" s="288">
        <v>15</v>
      </c>
      <c r="C20" s="259">
        <v>0.29773719730051607</v>
      </c>
      <c r="D20" s="247">
        <v>323</v>
      </c>
      <c r="E20" s="259">
        <v>1.5100514258999533</v>
      </c>
      <c r="F20" s="289">
        <v>21.8125</v>
      </c>
      <c r="G20" s="289">
        <v>20.4375</v>
      </c>
      <c r="H20" s="289">
        <v>21.533333333333335</v>
      </c>
      <c r="I20" s="6"/>
      <c r="J20" s="6"/>
      <c r="K20" s="6"/>
      <c r="L20" s="6"/>
    </row>
    <row r="21" spans="1:16" ht="24" customHeight="1">
      <c r="A21" s="99" t="s">
        <v>131</v>
      </c>
      <c r="B21" s="161">
        <v>5038</v>
      </c>
      <c r="C21" s="101">
        <v>100</v>
      </c>
      <c r="D21" s="100">
        <v>21390</v>
      </c>
      <c r="E21" s="101">
        <v>100</v>
      </c>
      <c r="F21" s="162">
        <v>4.4817910447761191</v>
      </c>
      <c r="G21" s="162">
        <v>4.4774701959991914</v>
      </c>
      <c r="H21" s="162">
        <v>4.5183776932826358</v>
      </c>
      <c r="J21" s="6"/>
      <c r="K21" s="6"/>
      <c r="L21" s="6"/>
    </row>
    <row r="22" spans="1:16" ht="25.5" customHeight="1">
      <c r="B22" s="146"/>
      <c r="D22" s="104"/>
    </row>
    <row r="23" spans="1:16" s="8" customFormat="1" ht="13.5">
      <c r="A23" s="8" t="s">
        <v>125</v>
      </c>
    </row>
    <row r="24" spans="1:16" s="8" customFormat="1" ht="13.5">
      <c r="A24" s="8" t="s">
        <v>217</v>
      </c>
    </row>
    <row r="25" spans="1:16" s="8" customFormat="1" ht="12.75" customHeight="1">
      <c r="A25" s="336" t="s">
        <v>126</v>
      </c>
      <c r="J25" s="163"/>
    </row>
    <row r="26" spans="1:16" s="8" customFormat="1" ht="12" customHeight="1">
      <c r="A26" s="336" t="s">
        <v>127</v>
      </c>
      <c r="J26" s="163"/>
    </row>
    <row r="27" spans="1:16" s="9" customFormat="1" ht="13.5" customHeight="1">
      <c r="A27" s="360" t="s">
        <v>128</v>
      </c>
      <c r="B27" s="361"/>
      <c r="C27" s="361"/>
      <c r="D27" s="361"/>
      <c r="E27" s="361"/>
      <c r="F27" s="361"/>
    </row>
    <row r="28" spans="1:16" s="9" customFormat="1" ht="9.75" customHeight="1">
      <c r="A28" s="360" t="s">
        <v>80</v>
      </c>
      <c r="B28" s="361"/>
      <c r="C28" s="361"/>
      <c r="D28" s="361"/>
      <c r="E28" s="361"/>
      <c r="F28" s="361"/>
    </row>
    <row r="29" spans="1:16" s="8" customFormat="1" ht="17.25" customHeight="1">
      <c r="A29" s="8" t="s">
        <v>129</v>
      </c>
      <c r="B29" s="9"/>
      <c r="C29" s="9"/>
    </row>
    <row r="30" spans="1:16" s="8" customFormat="1" ht="12" customHeight="1">
      <c r="A30" s="9" t="s">
        <v>130</v>
      </c>
      <c r="B30" s="9"/>
      <c r="C30" s="9"/>
    </row>
    <row r="31" spans="1:16" s="8" customFormat="1" ht="18.75" customHeight="1">
      <c r="A31" s="58" t="s">
        <v>218</v>
      </c>
      <c r="G31" s="150"/>
    </row>
    <row r="32" spans="1:16" s="8" customFormat="1" ht="13.5" customHeight="1">
      <c r="A32" s="58" t="s">
        <v>184</v>
      </c>
    </row>
    <row r="33" spans="1:8" s="8" customFormat="1" ht="11.25" customHeight="1">
      <c r="A33" s="59" t="s">
        <v>185</v>
      </c>
    </row>
    <row r="34" spans="1:8" s="8" customFormat="1" ht="19.5" customHeight="1">
      <c r="A34" s="58" t="s">
        <v>66</v>
      </c>
    </row>
    <row r="35" spans="1:8" s="8" customFormat="1" ht="23.25" customHeight="1">
      <c r="A35" s="8" t="s">
        <v>172</v>
      </c>
      <c r="B35" s="294"/>
      <c r="C35" s="294"/>
    </row>
    <row r="36" spans="1:8">
      <c r="A36" s="88"/>
      <c r="B36" s="88"/>
      <c r="C36" s="88"/>
      <c r="D36" s="88"/>
      <c r="E36" s="88"/>
      <c r="F36" s="88"/>
      <c r="G36" s="88"/>
      <c r="H36" s="88"/>
    </row>
    <row r="40" spans="1:8">
      <c r="A40" s="213"/>
      <c r="B40" s="213"/>
      <c r="C40" s="213"/>
      <c r="D40" s="259"/>
    </row>
    <row r="41" spans="1:8">
      <c r="A41" s="213"/>
      <c r="B41" s="213"/>
      <c r="C41" s="213"/>
      <c r="D41" s="259"/>
    </row>
  </sheetData>
  <mergeCells count="5">
    <mergeCell ref="B9:C9"/>
    <mergeCell ref="D9:E9"/>
    <mergeCell ref="F9:H9"/>
    <mergeCell ref="A27:F27"/>
    <mergeCell ref="A28:F28"/>
  </mergeCells>
  <pageMargins left="0.70866141732283472" right="0.47244094488188981" top="0.98425196850393704" bottom="0.98425196850393704" header="0.47244094488188981" footer="0.51181102362204722"/>
  <pageSetup paperSize="9" orientation="portrait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D9261-DAF6-4903-ADF1-78985504E7CF}">
  <dimension ref="A5:P41"/>
  <sheetViews>
    <sheetView showGridLines="0" zoomScaleNormal="100" workbookViewId="0">
      <selection activeCell="A5" sqref="A5"/>
    </sheetView>
  </sheetViews>
  <sheetFormatPr baseColWidth="10" defaultColWidth="11.42578125" defaultRowHeight="15"/>
  <cols>
    <col min="1" max="1" width="40.140625" style="1" customWidth="1"/>
    <col min="2" max="2" width="10.140625" style="1" customWidth="1"/>
    <col min="3" max="3" width="7.5703125" style="1" customWidth="1"/>
    <col min="4" max="4" width="10.42578125" style="1" customWidth="1"/>
    <col min="5" max="5" width="7.85546875" style="1" customWidth="1"/>
    <col min="6" max="8" width="6.42578125" style="1" customWidth="1"/>
    <col min="9" max="9" width="11.42578125" style="1"/>
    <col min="10" max="10" width="9" style="1" customWidth="1"/>
    <col min="11" max="16384" width="11.42578125" style="1"/>
  </cols>
  <sheetData>
    <row r="5" spans="1:12" ht="18">
      <c r="A5" s="61" t="s">
        <v>168</v>
      </c>
    </row>
    <row r="6" spans="1:12" s="4" customFormat="1" ht="18">
      <c r="A6" s="61" t="s">
        <v>119</v>
      </c>
      <c r="C6" s="283"/>
      <c r="E6" s="284"/>
      <c r="F6" s="285"/>
      <c r="G6" s="285"/>
      <c r="H6" s="333" t="s">
        <v>10</v>
      </c>
      <c r="I6" s="3"/>
    </row>
    <row r="7" spans="1:12" s="4" customFormat="1" ht="18">
      <c r="A7" s="157"/>
      <c r="B7" s="88"/>
      <c r="C7" s="286"/>
      <c r="D7" s="283"/>
      <c r="E7" s="283"/>
      <c r="F7" s="283"/>
      <c r="G7" s="283"/>
      <c r="H7" s="159"/>
      <c r="I7" s="3"/>
    </row>
    <row r="8" spans="1:12">
      <c r="A8" s="88"/>
      <c r="B8" s="88"/>
      <c r="C8" s="88"/>
      <c r="D8" s="88"/>
      <c r="E8" s="88"/>
      <c r="F8" s="88"/>
      <c r="G8" s="88"/>
      <c r="H8" s="88"/>
    </row>
    <row r="9" spans="1:12" ht="32.25" customHeight="1">
      <c r="A9" s="287" t="s">
        <v>16</v>
      </c>
      <c r="B9" s="349" t="s">
        <v>120</v>
      </c>
      <c r="C9" s="349"/>
      <c r="D9" s="349" t="s">
        <v>2</v>
      </c>
      <c r="E9" s="349"/>
      <c r="F9" s="357" t="s">
        <v>121</v>
      </c>
      <c r="G9" s="358"/>
      <c r="H9" s="359"/>
    </row>
    <row r="10" spans="1:12" ht="15" customHeight="1">
      <c r="A10" s="65"/>
      <c r="B10" s="66" t="s">
        <v>4</v>
      </c>
      <c r="C10" s="66" t="s">
        <v>5</v>
      </c>
      <c r="D10" s="66" t="s">
        <v>4</v>
      </c>
      <c r="E10" s="66" t="s">
        <v>5</v>
      </c>
      <c r="F10" s="66">
        <v>2023</v>
      </c>
      <c r="G10" s="66">
        <v>2024</v>
      </c>
      <c r="H10" s="66">
        <v>2025</v>
      </c>
    </row>
    <row r="11" spans="1:12" ht="24" customHeight="1">
      <c r="A11" s="213" t="s">
        <v>69</v>
      </c>
      <c r="B11" s="288">
        <v>1278</v>
      </c>
      <c r="C11" s="259">
        <v>53.969594594594597</v>
      </c>
      <c r="D11" s="247">
        <v>3524</v>
      </c>
      <c r="E11" s="259">
        <v>46.706428098078199</v>
      </c>
      <c r="F11" s="289">
        <v>2.7192857142857143</v>
      </c>
      <c r="G11" s="289">
        <v>2.7524163568773234</v>
      </c>
      <c r="H11" s="289">
        <v>2.7574334898278559</v>
      </c>
      <c r="I11" s="6"/>
      <c r="J11" s="6"/>
      <c r="K11" s="6"/>
      <c r="L11" s="6"/>
    </row>
    <row r="12" spans="1:12" ht="24" customHeight="1">
      <c r="A12" s="213" t="s">
        <v>70</v>
      </c>
      <c r="B12" s="288">
        <v>70</v>
      </c>
      <c r="C12" s="259">
        <v>2.9560810810810811</v>
      </c>
      <c r="D12" s="247">
        <v>657</v>
      </c>
      <c r="E12" s="259">
        <v>8.7077534791252482</v>
      </c>
      <c r="F12" s="289">
        <v>8.6986301369863011</v>
      </c>
      <c r="G12" s="289">
        <v>9.4571428571428573</v>
      </c>
      <c r="H12" s="289">
        <v>9.3857142857142861</v>
      </c>
      <c r="I12" s="6"/>
      <c r="J12" s="6"/>
      <c r="K12" s="6"/>
      <c r="L12" s="6"/>
    </row>
    <row r="13" spans="1:12" ht="24" customHeight="1">
      <c r="A13" s="213" t="s">
        <v>71</v>
      </c>
      <c r="B13" s="288">
        <v>316</v>
      </c>
      <c r="C13" s="259">
        <v>13.344594594594595</v>
      </c>
      <c r="D13" s="247">
        <v>1076</v>
      </c>
      <c r="E13" s="259">
        <v>14.261100066269051</v>
      </c>
      <c r="F13" s="289">
        <v>3.4542936288088644</v>
      </c>
      <c r="G13" s="289">
        <v>3.4473684210526314</v>
      </c>
      <c r="H13" s="289">
        <v>3.4050632911392404</v>
      </c>
      <c r="I13" s="6"/>
      <c r="J13" s="6"/>
      <c r="K13" s="6"/>
      <c r="L13" s="6"/>
    </row>
    <row r="14" spans="1:12" ht="24" customHeight="1">
      <c r="A14" s="213" t="s">
        <v>72</v>
      </c>
      <c r="B14" s="288">
        <v>33</v>
      </c>
      <c r="C14" s="259">
        <v>1.3935810810810811</v>
      </c>
      <c r="D14" s="247">
        <v>151</v>
      </c>
      <c r="E14" s="259">
        <v>2.0013253810470508</v>
      </c>
      <c r="F14" s="289">
        <v>4.1818181818181817</v>
      </c>
      <c r="G14" s="289">
        <v>4.34375</v>
      </c>
      <c r="H14" s="289">
        <v>4.5757575757575761</v>
      </c>
      <c r="I14" s="6"/>
      <c r="J14" s="6"/>
      <c r="K14" s="6"/>
      <c r="L14" s="6"/>
    </row>
    <row r="15" spans="1:12" ht="24" customHeight="1">
      <c r="A15" s="213" t="s">
        <v>73</v>
      </c>
      <c r="B15" s="288">
        <v>62</v>
      </c>
      <c r="C15" s="259">
        <v>2.6182432432432434</v>
      </c>
      <c r="D15" s="247">
        <v>243</v>
      </c>
      <c r="E15" s="259">
        <v>3.2206759443339958</v>
      </c>
      <c r="F15" s="289">
        <v>3.7301587301587302</v>
      </c>
      <c r="G15" s="289">
        <v>3.6984126984126986</v>
      </c>
      <c r="H15" s="289">
        <v>3.9193548387096775</v>
      </c>
      <c r="I15" s="6"/>
      <c r="J15" s="6"/>
      <c r="K15" s="6"/>
      <c r="L15" s="6"/>
    </row>
    <row r="16" spans="1:12" ht="24" customHeight="1">
      <c r="A16" s="213" t="s">
        <v>74</v>
      </c>
      <c r="B16" s="288">
        <v>274</v>
      </c>
      <c r="C16" s="259">
        <v>11.570945945945946</v>
      </c>
      <c r="D16" s="247">
        <v>743</v>
      </c>
      <c r="E16" s="259">
        <v>9.847581179589131</v>
      </c>
      <c r="F16" s="289">
        <v>2.4054054054054053</v>
      </c>
      <c r="G16" s="289">
        <v>2.6431095406360425</v>
      </c>
      <c r="H16" s="289">
        <v>2.7116788321167884</v>
      </c>
      <c r="I16" s="6"/>
      <c r="J16" s="6"/>
      <c r="K16" s="6"/>
      <c r="L16" s="6"/>
    </row>
    <row r="17" spans="1:16" ht="24" customHeight="1">
      <c r="A17" s="213" t="s">
        <v>75</v>
      </c>
      <c r="B17" s="288">
        <v>96</v>
      </c>
      <c r="C17" s="259">
        <v>4.0540540540540544</v>
      </c>
      <c r="D17" s="247">
        <v>193</v>
      </c>
      <c r="E17" s="259">
        <v>2.5579854208084822</v>
      </c>
      <c r="F17" s="289">
        <v>1.8928571428571428</v>
      </c>
      <c r="G17" s="289">
        <v>1.8712121212121211</v>
      </c>
      <c r="H17" s="289">
        <v>2.0104166666666665</v>
      </c>
      <c r="I17" s="6"/>
      <c r="J17" s="6"/>
      <c r="K17" s="6"/>
      <c r="L17" s="6"/>
    </row>
    <row r="18" spans="1:16" ht="24" customHeight="1">
      <c r="A18" s="213" t="s">
        <v>122</v>
      </c>
      <c r="B18" s="288">
        <v>228</v>
      </c>
      <c r="C18" s="259">
        <v>9.628378378378379</v>
      </c>
      <c r="D18" s="247">
        <v>824</v>
      </c>
      <c r="E18" s="259">
        <v>10.921139827700465</v>
      </c>
      <c r="F18" s="289">
        <v>3.502092050209205</v>
      </c>
      <c r="G18" s="289">
        <v>3.4632034632034632</v>
      </c>
      <c r="H18" s="289">
        <v>3.6140350877192984</v>
      </c>
      <c r="I18" s="6"/>
      <c r="J18" s="6"/>
      <c r="K18" s="6"/>
      <c r="L18" s="6"/>
    </row>
    <row r="19" spans="1:16" ht="24" customHeight="1">
      <c r="A19" s="160" t="s">
        <v>123</v>
      </c>
      <c r="B19" s="290">
        <v>2357</v>
      </c>
      <c r="C19" s="291">
        <v>99.535472972972968</v>
      </c>
      <c r="D19" s="292">
        <v>7411</v>
      </c>
      <c r="E19" s="291">
        <v>98.223989396951623</v>
      </c>
      <c r="F19" s="293">
        <v>3.0234165067178504</v>
      </c>
      <c r="G19" s="293">
        <v>3.0864691753402722</v>
      </c>
      <c r="H19" s="293">
        <v>3.1442511667373778</v>
      </c>
      <c r="I19" s="6"/>
      <c r="J19" s="6"/>
      <c r="K19" s="6"/>
      <c r="L19" s="6"/>
      <c r="M19" s="146"/>
      <c r="P19" s="104"/>
    </row>
    <row r="20" spans="1:16" ht="24" customHeight="1">
      <c r="A20" s="213" t="s">
        <v>124</v>
      </c>
      <c r="B20" s="288">
        <v>11</v>
      </c>
      <c r="C20" s="259">
        <v>0.46452702702702703</v>
      </c>
      <c r="D20" s="247">
        <v>134</v>
      </c>
      <c r="E20" s="259">
        <v>1.7760106030483764</v>
      </c>
      <c r="F20" s="289">
        <v>18.833333333333332</v>
      </c>
      <c r="G20" s="289">
        <v>15.714285714285714</v>
      </c>
      <c r="H20" s="289">
        <v>12.181818181818182</v>
      </c>
      <c r="I20" s="6"/>
      <c r="J20" s="6"/>
      <c r="K20" s="6"/>
      <c r="L20" s="6"/>
    </row>
    <row r="21" spans="1:16" ht="24" customHeight="1">
      <c r="A21" s="99" t="s">
        <v>131</v>
      </c>
      <c r="B21" s="161">
        <v>2368</v>
      </c>
      <c r="C21" s="101">
        <v>100</v>
      </c>
      <c r="D21" s="100">
        <v>7545</v>
      </c>
      <c r="E21" s="101">
        <v>100</v>
      </c>
      <c r="F21" s="162">
        <v>3.1866773035500597</v>
      </c>
      <c r="G21" s="162">
        <v>3.2637729549248746</v>
      </c>
      <c r="H21" s="162">
        <v>3.3223249669749011</v>
      </c>
      <c r="J21" s="6"/>
      <c r="K21" s="6"/>
      <c r="L21" s="6"/>
    </row>
    <row r="22" spans="1:16" ht="25.5" customHeight="1">
      <c r="B22" s="146"/>
      <c r="D22" s="104"/>
    </row>
    <row r="23" spans="1:16" s="8" customFormat="1" ht="13.5">
      <c r="A23" s="8" t="s">
        <v>125</v>
      </c>
    </row>
    <row r="24" spans="1:16" s="8" customFormat="1" ht="13.5">
      <c r="A24" s="8" t="s">
        <v>219</v>
      </c>
    </row>
    <row r="25" spans="1:16" s="8" customFormat="1" ht="12.75" customHeight="1">
      <c r="A25" s="336" t="s">
        <v>126</v>
      </c>
      <c r="J25" s="163"/>
    </row>
    <row r="26" spans="1:16" s="8" customFormat="1" ht="12" customHeight="1">
      <c r="A26" s="336" t="s">
        <v>127</v>
      </c>
      <c r="J26" s="163"/>
    </row>
    <row r="27" spans="1:16" s="9" customFormat="1" ht="13.5" customHeight="1">
      <c r="A27" s="360" t="s">
        <v>128</v>
      </c>
      <c r="B27" s="361"/>
      <c r="C27" s="361"/>
      <c r="D27" s="361"/>
      <c r="E27" s="361"/>
      <c r="F27" s="361"/>
    </row>
    <row r="28" spans="1:16" s="9" customFormat="1" ht="9.75" customHeight="1">
      <c r="A28" s="360" t="s">
        <v>80</v>
      </c>
      <c r="B28" s="361"/>
      <c r="C28" s="361"/>
      <c r="D28" s="361"/>
      <c r="E28" s="361"/>
      <c r="F28" s="361"/>
    </row>
    <row r="29" spans="1:16" s="8" customFormat="1" ht="17.25" customHeight="1">
      <c r="A29" s="8" t="s">
        <v>129</v>
      </c>
      <c r="B29" s="9"/>
      <c r="C29" s="9"/>
    </row>
    <row r="30" spans="1:16" s="8" customFormat="1" ht="12" customHeight="1">
      <c r="A30" s="9" t="s">
        <v>130</v>
      </c>
      <c r="B30" s="9"/>
      <c r="C30" s="9"/>
    </row>
    <row r="31" spans="1:16" s="8" customFormat="1" ht="18.75" customHeight="1">
      <c r="A31" s="58" t="s">
        <v>220</v>
      </c>
      <c r="G31" s="150"/>
    </row>
    <row r="32" spans="1:16" s="8" customFormat="1" ht="13.5" customHeight="1">
      <c r="A32" s="58" t="s">
        <v>187</v>
      </c>
    </row>
    <row r="33" spans="1:8" s="8" customFormat="1" ht="11.25" customHeight="1">
      <c r="A33" s="59" t="s">
        <v>188</v>
      </c>
    </row>
    <row r="34" spans="1:8" s="8" customFormat="1" ht="19.5" customHeight="1">
      <c r="A34" s="58" t="s">
        <v>66</v>
      </c>
    </row>
    <row r="35" spans="1:8" s="8" customFormat="1" ht="23.25" customHeight="1">
      <c r="A35" s="8" t="s">
        <v>172</v>
      </c>
      <c r="B35" s="294"/>
      <c r="C35" s="294"/>
    </row>
    <row r="36" spans="1:8">
      <c r="A36" s="88"/>
      <c r="B36" s="88"/>
      <c r="C36" s="88"/>
      <c r="D36" s="88"/>
      <c r="E36" s="88"/>
      <c r="F36" s="88"/>
      <c r="G36" s="88"/>
      <c r="H36" s="88"/>
    </row>
    <row r="40" spans="1:8">
      <c r="A40" s="213"/>
      <c r="B40" s="213"/>
      <c r="C40" s="213"/>
      <c r="D40" s="259"/>
    </row>
    <row r="41" spans="1:8">
      <c r="A41" s="213"/>
      <c r="B41" s="213"/>
      <c r="C41" s="213"/>
      <c r="D41" s="259"/>
    </row>
  </sheetData>
  <mergeCells count="5">
    <mergeCell ref="B9:C9"/>
    <mergeCell ref="D9:E9"/>
    <mergeCell ref="F9:H9"/>
    <mergeCell ref="A27:F27"/>
    <mergeCell ref="A28:F28"/>
  </mergeCells>
  <pageMargins left="0.70866141732283472" right="0.47244094488188981" top="0.98425196850393704" bottom="0.98425196850393704" header="0.47244094488188981" footer="0.51181102362204722"/>
  <pageSetup paperSize="9" orientation="portrait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FDE76-2EC3-4CBB-B0B5-6E0932257685}">
  <dimension ref="A5:P41"/>
  <sheetViews>
    <sheetView showGridLines="0" zoomScaleNormal="100" workbookViewId="0">
      <selection activeCell="A5" sqref="A5"/>
    </sheetView>
  </sheetViews>
  <sheetFormatPr baseColWidth="10" defaultColWidth="11.42578125" defaultRowHeight="15"/>
  <cols>
    <col min="1" max="1" width="40.140625" style="1" customWidth="1"/>
    <col min="2" max="2" width="10.140625" style="1" customWidth="1"/>
    <col min="3" max="3" width="7.5703125" style="1" customWidth="1"/>
    <col min="4" max="4" width="10.42578125" style="1" customWidth="1"/>
    <col min="5" max="5" width="7.85546875" style="1" customWidth="1"/>
    <col min="6" max="8" width="6.42578125" style="1" customWidth="1"/>
    <col min="9" max="9" width="11.42578125" style="1"/>
    <col min="10" max="10" width="9" style="1" customWidth="1"/>
    <col min="11" max="16384" width="11.42578125" style="1"/>
  </cols>
  <sheetData>
    <row r="5" spans="1:12" ht="18">
      <c r="A5" s="61" t="s">
        <v>168</v>
      </c>
    </row>
    <row r="6" spans="1:12" s="4" customFormat="1" ht="18">
      <c r="A6" s="61" t="s">
        <v>119</v>
      </c>
      <c r="C6" s="283"/>
      <c r="E6" s="284"/>
      <c r="F6" s="285"/>
      <c r="G6" s="285"/>
      <c r="H6" s="333" t="s">
        <v>11</v>
      </c>
      <c r="I6" s="3"/>
    </row>
    <row r="7" spans="1:12" s="4" customFormat="1" ht="18">
      <c r="A7" s="157"/>
      <c r="B7" s="88"/>
      <c r="C7" s="286"/>
      <c r="D7" s="283"/>
      <c r="E7" s="283"/>
      <c r="F7" s="283"/>
      <c r="G7" s="283"/>
      <c r="H7" s="159"/>
      <c r="I7" s="3"/>
    </row>
    <row r="8" spans="1:12">
      <c r="A8" s="88"/>
      <c r="B8" s="88"/>
      <c r="C8" s="88"/>
      <c r="D8" s="88"/>
      <c r="E8" s="88"/>
      <c r="F8" s="88"/>
      <c r="G8" s="88"/>
      <c r="H8" s="88"/>
    </row>
    <row r="9" spans="1:12" ht="32.25" customHeight="1">
      <c r="A9" s="287" t="s">
        <v>16</v>
      </c>
      <c r="B9" s="349" t="s">
        <v>120</v>
      </c>
      <c r="C9" s="349"/>
      <c r="D9" s="349" t="s">
        <v>2</v>
      </c>
      <c r="E9" s="349"/>
      <c r="F9" s="357" t="s">
        <v>121</v>
      </c>
      <c r="G9" s="358"/>
      <c r="H9" s="359"/>
    </row>
    <row r="10" spans="1:12" ht="15" customHeight="1">
      <c r="A10" s="65"/>
      <c r="B10" s="66" t="s">
        <v>4</v>
      </c>
      <c r="C10" s="66" t="s">
        <v>5</v>
      </c>
      <c r="D10" s="66" t="s">
        <v>4</v>
      </c>
      <c r="E10" s="66" t="s">
        <v>5</v>
      </c>
      <c r="F10" s="66">
        <v>2023</v>
      </c>
      <c r="G10" s="66">
        <v>2024</v>
      </c>
      <c r="H10" s="66">
        <v>2025</v>
      </c>
    </row>
    <row r="11" spans="1:12" ht="24" customHeight="1">
      <c r="A11" s="213" t="s">
        <v>69</v>
      </c>
      <c r="B11" s="288">
        <v>2142</v>
      </c>
      <c r="C11" s="259">
        <v>58.111774281063482</v>
      </c>
      <c r="D11" s="247">
        <v>6391</v>
      </c>
      <c r="E11" s="259">
        <v>44.252873563218394</v>
      </c>
      <c r="F11" s="289">
        <v>3.0148277365896208</v>
      </c>
      <c r="G11" s="289">
        <v>3.0054372451291345</v>
      </c>
      <c r="H11" s="289">
        <v>2.9836601307189543</v>
      </c>
      <c r="I11" s="6"/>
      <c r="J11" s="6"/>
      <c r="K11" s="6"/>
      <c r="L11" s="6"/>
    </row>
    <row r="12" spans="1:12" ht="24" customHeight="1">
      <c r="A12" s="213" t="s">
        <v>70</v>
      </c>
      <c r="B12" s="288">
        <v>216</v>
      </c>
      <c r="C12" s="259">
        <v>5.860010851871948</v>
      </c>
      <c r="D12" s="247">
        <v>2845</v>
      </c>
      <c r="E12" s="259">
        <v>19.699487605594793</v>
      </c>
      <c r="F12" s="289">
        <v>13.64622641509434</v>
      </c>
      <c r="G12" s="289">
        <v>13.663551401869158</v>
      </c>
      <c r="H12" s="289">
        <v>13.171296296296296</v>
      </c>
      <c r="I12" s="6"/>
      <c r="J12" s="6"/>
      <c r="K12" s="6"/>
      <c r="L12" s="6"/>
    </row>
    <row r="13" spans="1:12" ht="24" customHeight="1">
      <c r="A13" s="213" t="s">
        <v>71</v>
      </c>
      <c r="B13" s="288">
        <v>410</v>
      </c>
      <c r="C13" s="259">
        <v>11.123168746608791</v>
      </c>
      <c r="D13" s="247">
        <v>1628</v>
      </c>
      <c r="E13" s="259">
        <v>11.27267691455477</v>
      </c>
      <c r="F13" s="289">
        <v>3.961693548387097</v>
      </c>
      <c r="G13" s="289">
        <v>4.117647058823529</v>
      </c>
      <c r="H13" s="289">
        <v>3.9707317073170731</v>
      </c>
      <c r="I13" s="6"/>
      <c r="J13" s="6"/>
      <c r="K13" s="6"/>
      <c r="L13" s="6"/>
    </row>
    <row r="14" spans="1:12" ht="24" customHeight="1">
      <c r="A14" s="213" t="s">
        <v>72</v>
      </c>
      <c r="B14" s="288">
        <v>28</v>
      </c>
      <c r="C14" s="259">
        <v>0.75963103635377105</v>
      </c>
      <c r="D14" s="247">
        <v>144</v>
      </c>
      <c r="E14" s="259">
        <v>0.99709181553801407</v>
      </c>
      <c r="F14" s="289">
        <v>4.8076923076923075</v>
      </c>
      <c r="G14" s="289">
        <v>5.0740740740740744</v>
      </c>
      <c r="H14" s="289">
        <v>5.1428571428571432</v>
      </c>
      <c r="I14" s="6"/>
      <c r="J14" s="6"/>
      <c r="K14" s="6"/>
      <c r="L14" s="6"/>
    </row>
    <row r="15" spans="1:12" ht="24" customHeight="1">
      <c r="A15" s="213" t="s">
        <v>73</v>
      </c>
      <c r="B15" s="288">
        <v>52</v>
      </c>
      <c r="C15" s="259">
        <v>1.4107433532284319</v>
      </c>
      <c r="D15" s="247">
        <v>158</v>
      </c>
      <c r="E15" s="259">
        <v>1.0940312976042099</v>
      </c>
      <c r="F15" s="289">
        <v>2.8852459016393444</v>
      </c>
      <c r="G15" s="289">
        <v>3.25</v>
      </c>
      <c r="H15" s="289">
        <v>3.0384615384615383</v>
      </c>
      <c r="I15" s="6"/>
      <c r="J15" s="6"/>
      <c r="K15" s="6"/>
      <c r="L15" s="6"/>
    </row>
    <row r="16" spans="1:12" ht="24" customHeight="1">
      <c r="A16" s="213" t="s">
        <v>74</v>
      </c>
      <c r="B16" s="288">
        <v>335</v>
      </c>
      <c r="C16" s="259">
        <v>9.0884427563754748</v>
      </c>
      <c r="D16" s="247">
        <v>893</v>
      </c>
      <c r="E16" s="259">
        <v>6.1833541060794905</v>
      </c>
      <c r="F16" s="289">
        <v>2.3498622589531681</v>
      </c>
      <c r="G16" s="289">
        <v>2.5111111111111111</v>
      </c>
      <c r="H16" s="289">
        <v>2.6656716417910449</v>
      </c>
      <c r="I16" s="6"/>
      <c r="J16" s="6"/>
      <c r="K16" s="6"/>
      <c r="L16" s="6"/>
    </row>
    <row r="17" spans="1:16" ht="24" customHeight="1">
      <c r="A17" s="213" t="s">
        <v>75</v>
      </c>
      <c r="B17" s="288">
        <v>157</v>
      </c>
      <c r="C17" s="259">
        <v>4.2593597395550731</v>
      </c>
      <c r="D17" s="247">
        <v>333</v>
      </c>
      <c r="E17" s="259">
        <v>2.3057748234316575</v>
      </c>
      <c r="F17" s="289">
        <v>2.095505617977528</v>
      </c>
      <c r="G17" s="289">
        <v>2.36094674556213</v>
      </c>
      <c r="H17" s="289">
        <v>2.121019108280255</v>
      </c>
      <c r="I17" s="6"/>
      <c r="J17" s="6"/>
      <c r="K17" s="6"/>
      <c r="L17" s="6"/>
    </row>
    <row r="18" spans="1:16" ht="24" customHeight="1">
      <c r="A18" s="213" t="s">
        <v>122</v>
      </c>
      <c r="B18" s="288">
        <v>334</v>
      </c>
      <c r="C18" s="259">
        <v>9.0613130765056979</v>
      </c>
      <c r="D18" s="247">
        <v>1434</v>
      </c>
      <c r="E18" s="259">
        <v>9.9293726630660579</v>
      </c>
      <c r="F18" s="289">
        <v>4.1561561561561557</v>
      </c>
      <c r="G18" s="289">
        <v>4.25</v>
      </c>
      <c r="H18" s="289">
        <v>4.293413173652695</v>
      </c>
      <c r="I18" s="6"/>
      <c r="J18" s="6"/>
      <c r="K18" s="6"/>
      <c r="L18" s="6"/>
    </row>
    <row r="19" spans="1:16" ht="24" customHeight="1">
      <c r="A19" s="160" t="s">
        <v>123</v>
      </c>
      <c r="B19" s="290">
        <v>3674</v>
      </c>
      <c r="C19" s="291">
        <v>99.674443841562663</v>
      </c>
      <c r="D19" s="292">
        <v>13826</v>
      </c>
      <c r="E19" s="291">
        <v>95.73466278908738</v>
      </c>
      <c r="F19" s="293">
        <v>3.7057041898031295</v>
      </c>
      <c r="G19" s="293">
        <v>3.7826546800634584</v>
      </c>
      <c r="H19" s="293">
        <v>3.763200870985302</v>
      </c>
      <c r="I19" s="6"/>
      <c r="J19" s="6"/>
      <c r="K19" s="6"/>
      <c r="L19" s="6"/>
      <c r="M19" s="146"/>
      <c r="P19" s="104"/>
    </row>
    <row r="20" spans="1:16" ht="24" customHeight="1">
      <c r="A20" s="213" t="s">
        <v>124</v>
      </c>
      <c r="B20" s="288">
        <v>12</v>
      </c>
      <c r="C20" s="259">
        <v>0.32555615843733043</v>
      </c>
      <c r="D20" s="247">
        <v>616</v>
      </c>
      <c r="E20" s="259">
        <v>4.265337210912616</v>
      </c>
      <c r="F20" s="289">
        <v>57.81818181818182</v>
      </c>
      <c r="G20" s="289">
        <v>56.545454545454547</v>
      </c>
      <c r="H20" s="289">
        <v>51.333333333333336</v>
      </c>
      <c r="I20" s="6"/>
      <c r="J20" s="6"/>
      <c r="K20" s="6"/>
      <c r="L20" s="6"/>
    </row>
    <row r="21" spans="1:16" ht="24" customHeight="1">
      <c r="A21" s="99" t="s">
        <v>131</v>
      </c>
      <c r="B21" s="161">
        <v>3686</v>
      </c>
      <c r="C21" s="101">
        <v>100</v>
      </c>
      <c r="D21" s="100">
        <v>14442</v>
      </c>
      <c r="E21" s="101">
        <v>100</v>
      </c>
      <c r="F21" s="162">
        <v>4.0353003161222336</v>
      </c>
      <c r="G21" s="162">
        <v>4.1123966942148762</v>
      </c>
      <c r="H21" s="162">
        <v>4.1063406312197896</v>
      </c>
      <c r="J21" s="6"/>
      <c r="K21" s="6"/>
      <c r="L21" s="6"/>
    </row>
    <row r="22" spans="1:16" ht="25.5" customHeight="1">
      <c r="B22" s="146"/>
      <c r="D22" s="104"/>
    </row>
    <row r="23" spans="1:16" s="8" customFormat="1" ht="13.5">
      <c r="A23" s="8" t="s">
        <v>125</v>
      </c>
    </row>
    <row r="24" spans="1:16" s="8" customFormat="1" ht="13.5">
      <c r="A24" s="8" t="s">
        <v>221</v>
      </c>
    </row>
    <row r="25" spans="1:16" s="8" customFormat="1" ht="12.75" customHeight="1">
      <c r="A25" s="336" t="s">
        <v>126</v>
      </c>
      <c r="J25" s="163"/>
    </row>
    <row r="26" spans="1:16" s="8" customFormat="1" ht="12" customHeight="1">
      <c r="A26" s="336" t="s">
        <v>127</v>
      </c>
      <c r="J26" s="163"/>
    </row>
    <row r="27" spans="1:16" s="9" customFormat="1" ht="13.5" customHeight="1">
      <c r="A27" s="360" t="s">
        <v>128</v>
      </c>
      <c r="B27" s="361"/>
      <c r="C27" s="361"/>
      <c r="D27" s="361"/>
      <c r="E27" s="361"/>
      <c r="F27" s="361"/>
    </row>
    <row r="28" spans="1:16" s="9" customFormat="1" ht="9.75" customHeight="1">
      <c r="A28" s="360" t="s">
        <v>80</v>
      </c>
      <c r="B28" s="361"/>
      <c r="C28" s="361"/>
      <c r="D28" s="361"/>
      <c r="E28" s="361"/>
      <c r="F28" s="361"/>
    </row>
    <row r="29" spans="1:16" s="8" customFormat="1" ht="17.25" customHeight="1">
      <c r="A29" s="8" t="s">
        <v>129</v>
      </c>
      <c r="B29" s="9"/>
      <c r="C29" s="9"/>
    </row>
    <row r="30" spans="1:16" s="8" customFormat="1" ht="12" customHeight="1">
      <c r="A30" s="9" t="s">
        <v>130</v>
      </c>
      <c r="B30" s="9"/>
      <c r="C30" s="9"/>
    </row>
    <row r="31" spans="1:16" s="8" customFormat="1" ht="18.75" customHeight="1">
      <c r="A31" s="58" t="s">
        <v>222</v>
      </c>
      <c r="G31" s="150"/>
    </row>
    <row r="32" spans="1:16" s="8" customFormat="1" ht="13.5" customHeight="1">
      <c r="A32" s="58" t="s">
        <v>190</v>
      </c>
    </row>
    <row r="33" spans="1:8" s="8" customFormat="1" ht="11.25" customHeight="1">
      <c r="A33" s="59" t="s">
        <v>191</v>
      </c>
    </row>
    <row r="34" spans="1:8" s="8" customFormat="1" ht="19.5" customHeight="1">
      <c r="A34" s="58" t="s">
        <v>66</v>
      </c>
    </row>
    <row r="35" spans="1:8" s="8" customFormat="1" ht="23.25" customHeight="1">
      <c r="A35" s="8" t="s">
        <v>172</v>
      </c>
      <c r="B35" s="294"/>
      <c r="C35" s="294"/>
    </row>
    <row r="36" spans="1:8">
      <c r="A36" s="88"/>
      <c r="B36" s="88"/>
      <c r="C36" s="88"/>
      <c r="D36" s="88"/>
      <c r="E36" s="88"/>
      <c r="F36" s="88"/>
      <c r="G36" s="88"/>
      <c r="H36" s="88"/>
    </row>
    <row r="40" spans="1:8">
      <c r="A40" s="213"/>
      <c r="B40" s="213"/>
      <c r="C40" s="213"/>
      <c r="D40" s="259"/>
    </row>
    <row r="41" spans="1:8">
      <c r="A41" s="213"/>
      <c r="B41" s="213"/>
      <c r="C41" s="213"/>
      <c r="D41" s="259"/>
    </row>
  </sheetData>
  <mergeCells count="5">
    <mergeCell ref="B9:C9"/>
    <mergeCell ref="D9:E9"/>
    <mergeCell ref="F9:H9"/>
    <mergeCell ref="A27:F27"/>
    <mergeCell ref="A28:F28"/>
  </mergeCells>
  <pageMargins left="0.70866141732283472" right="0.47244094488188981" top="0.98425196850393704" bottom="0.98425196850393704" header="0.47244094488188981" footer="0.51181102362204722"/>
  <pageSetup paperSize="9" orientation="portrait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94DEC-C047-40A3-9CE6-030756C2A4AB}">
  <dimension ref="A5:P41"/>
  <sheetViews>
    <sheetView showGridLines="0" zoomScaleNormal="100" workbookViewId="0">
      <selection activeCell="A5" sqref="A5"/>
    </sheetView>
  </sheetViews>
  <sheetFormatPr baseColWidth="10" defaultColWidth="11.42578125" defaultRowHeight="15"/>
  <cols>
    <col min="1" max="1" width="40.140625" style="1" customWidth="1"/>
    <col min="2" max="2" width="10.140625" style="1" customWidth="1"/>
    <col min="3" max="3" width="7.5703125" style="1" customWidth="1"/>
    <col min="4" max="4" width="10.42578125" style="1" customWidth="1"/>
    <col min="5" max="5" width="7.85546875" style="1" customWidth="1"/>
    <col min="6" max="8" width="6.42578125" style="1" customWidth="1"/>
    <col min="9" max="9" width="11.42578125" style="1"/>
    <col min="10" max="10" width="9" style="1" customWidth="1"/>
    <col min="11" max="16384" width="11.42578125" style="1"/>
  </cols>
  <sheetData>
    <row r="5" spans="1:12" ht="18">
      <c r="A5" s="61" t="s">
        <v>168</v>
      </c>
    </row>
    <row r="6" spans="1:12" s="4" customFormat="1" ht="18">
      <c r="A6" s="61" t="s">
        <v>119</v>
      </c>
      <c r="C6" s="283"/>
      <c r="E6" s="284"/>
      <c r="F6" s="285"/>
      <c r="G6" s="285"/>
      <c r="H6" s="333" t="s">
        <v>12</v>
      </c>
      <c r="I6" s="3"/>
    </row>
    <row r="7" spans="1:12" s="4" customFormat="1" ht="18">
      <c r="A7" s="157"/>
      <c r="B7" s="88"/>
      <c r="C7" s="286"/>
      <c r="D7" s="283"/>
      <c r="E7" s="283"/>
      <c r="F7" s="283"/>
      <c r="G7" s="283"/>
      <c r="H7" s="159"/>
      <c r="I7" s="3"/>
    </row>
    <row r="8" spans="1:12">
      <c r="A8" s="88"/>
      <c r="B8" s="88"/>
      <c r="C8" s="88"/>
      <c r="D8" s="88"/>
      <c r="E8" s="88"/>
      <c r="F8" s="88"/>
      <c r="G8" s="88"/>
      <c r="H8" s="88"/>
    </row>
    <row r="9" spans="1:12" ht="32.25" customHeight="1">
      <c r="A9" s="287" t="s">
        <v>16</v>
      </c>
      <c r="B9" s="349" t="s">
        <v>120</v>
      </c>
      <c r="C9" s="349"/>
      <c r="D9" s="349" t="s">
        <v>2</v>
      </c>
      <c r="E9" s="349"/>
      <c r="F9" s="357" t="s">
        <v>121</v>
      </c>
      <c r="G9" s="358"/>
      <c r="H9" s="359"/>
    </row>
    <row r="10" spans="1:12" ht="15" customHeight="1">
      <c r="A10" s="65"/>
      <c r="B10" s="66" t="s">
        <v>4</v>
      </c>
      <c r="C10" s="66" t="s">
        <v>5</v>
      </c>
      <c r="D10" s="66" t="s">
        <v>4</v>
      </c>
      <c r="E10" s="66" t="s">
        <v>5</v>
      </c>
      <c r="F10" s="66">
        <v>2023</v>
      </c>
      <c r="G10" s="66">
        <v>2024</v>
      </c>
      <c r="H10" s="66">
        <v>2025</v>
      </c>
    </row>
    <row r="11" spans="1:12" ht="24" customHeight="1">
      <c r="A11" s="213" t="s">
        <v>69</v>
      </c>
      <c r="B11" s="288">
        <v>1739</v>
      </c>
      <c r="C11" s="259">
        <v>57.928047968021318</v>
      </c>
      <c r="D11" s="247">
        <v>4898</v>
      </c>
      <c r="E11" s="259">
        <v>50.494845360824741</v>
      </c>
      <c r="F11" s="289">
        <v>2.9045758928571428</v>
      </c>
      <c r="G11" s="289">
        <v>2.9117814456459876</v>
      </c>
      <c r="H11" s="289">
        <v>2.8165612420931572</v>
      </c>
      <c r="I11" s="6"/>
      <c r="J11" s="6"/>
      <c r="K11" s="6"/>
      <c r="L11" s="6"/>
    </row>
    <row r="12" spans="1:12" ht="24" customHeight="1">
      <c r="A12" s="213" t="s">
        <v>70</v>
      </c>
      <c r="B12" s="288">
        <v>90</v>
      </c>
      <c r="C12" s="259">
        <v>2.9980013324450367</v>
      </c>
      <c r="D12" s="247">
        <v>1226</v>
      </c>
      <c r="E12" s="259">
        <v>12.639175257731958</v>
      </c>
      <c r="F12" s="289">
        <v>13.270833333333334</v>
      </c>
      <c r="G12" s="289">
        <v>14.130434782608695</v>
      </c>
      <c r="H12" s="289">
        <v>13.622222222222222</v>
      </c>
      <c r="I12" s="6"/>
      <c r="J12" s="6"/>
      <c r="K12" s="6"/>
      <c r="L12" s="6"/>
    </row>
    <row r="13" spans="1:12" ht="24" customHeight="1">
      <c r="A13" s="213" t="s">
        <v>71</v>
      </c>
      <c r="B13" s="288">
        <v>326</v>
      </c>
      <c r="C13" s="259">
        <v>10.859427048634243</v>
      </c>
      <c r="D13" s="247">
        <v>1104</v>
      </c>
      <c r="E13" s="259">
        <v>11.381443298969073</v>
      </c>
      <c r="F13" s="289">
        <v>3.4330900243309004</v>
      </c>
      <c r="G13" s="289">
        <v>3.3579234972677594</v>
      </c>
      <c r="H13" s="289">
        <v>3.3865030674846626</v>
      </c>
      <c r="I13" s="6"/>
      <c r="J13" s="6"/>
      <c r="K13" s="6"/>
      <c r="L13" s="6"/>
    </row>
    <row r="14" spans="1:12" ht="24" customHeight="1">
      <c r="A14" s="213" t="s">
        <v>72</v>
      </c>
      <c r="B14" s="288">
        <v>37</v>
      </c>
      <c r="C14" s="259">
        <v>1.2325116588940705</v>
      </c>
      <c r="D14" s="247">
        <v>127</v>
      </c>
      <c r="E14" s="259">
        <v>1.3092783505154639</v>
      </c>
      <c r="F14" s="289">
        <v>2.6829268292682928</v>
      </c>
      <c r="G14" s="289">
        <v>3.0731707317073171</v>
      </c>
      <c r="H14" s="289">
        <v>3.4324324324324325</v>
      </c>
      <c r="I14" s="6"/>
      <c r="J14" s="6"/>
      <c r="K14" s="6"/>
      <c r="L14" s="6"/>
    </row>
    <row r="15" spans="1:12" ht="24" customHeight="1">
      <c r="A15" s="213" t="s">
        <v>73</v>
      </c>
      <c r="B15" s="288">
        <v>82</v>
      </c>
      <c r="C15" s="259">
        <v>2.7315123251165891</v>
      </c>
      <c r="D15" s="247">
        <v>283</v>
      </c>
      <c r="E15" s="259">
        <v>2.9175257731958761</v>
      </c>
      <c r="F15" s="289">
        <v>3.3012048192771086</v>
      </c>
      <c r="G15" s="289">
        <v>3.4823529411764707</v>
      </c>
      <c r="H15" s="289">
        <v>3.4512195121951219</v>
      </c>
      <c r="I15" s="6"/>
      <c r="J15" s="6"/>
      <c r="K15" s="6"/>
      <c r="L15" s="6"/>
    </row>
    <row r="16" spans="1:12" ht="24" customHeight="1">
      <c r="A16" s="213" t="s">
        <v>74</v>
      </c>
      <c r="B16" s="288">
        <v>351</v>
      </c>
      <c r="C16" s="259">
        <v>11.692205196535642</v>
      </c>
      <c r="D16" s="247">
        <v>939</v>
      </c>
      <c r="E16" s="259">
        <v>9.68041237113402</v>
      </c>
      <c r="F16" s="289">
        <v>2.4550264550264549</v>
      </c>
      <c r="G16" s="289">
        <v>2.5674931129476586</v>
      </c>
      <c r="H16" s="289">
        <v>2.675213675213675</v>
      </c>
      <c r="I16" s="6"/>
      <c r="J16" s="6"/>
      <c r="K16" s="6"/>
      <c r="L16" s="6"/>
    </row>
    <row r="17" spans="1:16" ht="24" customHeight="1">
      <c r="A17" s="213" t="s">
        <v>75</v>
      </c>
      <c r="B17" s="288">
        <v>115</v>
      </c>
      <c r="C17" s="259">
        <v>3.8307794803464357</v>
      </c>
      <c r="D17" s="247">
        <v>176</v>
      </c>
      <c r="E17" s="259">
        <v>1.8144329896907216</v>
      </c>
      <c r="F17" s="289">
        <v>1.7295081967213115</v>
      </c>
      <c r="G17" s="289">
        <v>1.5606060606060606</v>
      </c>
      <c r="H17" s="289">
        <v>1.5304347826086957</v>
      </c>
      <c r="I17" s="6"/>
      <c r="J17" s="6"/>
      <c r="K17" s="6"/>
      <c r="L17" s="6"/>
    </row>
    <row r="18" spans="1:16" ht="24" customHeight="1">
      <c r="A18" s="213" t="s">
        <v>122</v>
      </c>
      <c r="B18" s="288">
        <v>259</v>
      </c>
      <c r="C18" s="259">
        <v>8.6275816122584938</v>
      </c>
      <c r="D18" s="247">
        <v>871</v>
      </c>
      <c r="E18" s="259">
        <v>8.9793814432989691</v>
      </c>
      <c r="F18" s="289">
        <v>3.075098814229249</v>
      </c>
      <c r="G18" s="289">
        <v>3.1518518518518519</v>
      </c>
      <c r="H18" s="289">
        <v>3.3629343629343631</v>
      </c>
      <c r="I18" s="6"/>
      <c r="J18" s="6"/>
      <c r="K18" s="6"/>
      <c r="L18" s="6"/>
    </row>
    <row r="19" spans="1:16" ht="24" customHeight="1">
      <c r="A19" s="160" t="s">
        <v>123</v>
      </c>
      <c r="B19" s="290">
        <v>2999</v>
      </c>
      <c r="C19" s="291">
        <v>99.900066622251828</v>
      </c>
      <c r="D19" s="292">
        <v>9624</v>
      </c>
      <c r="E19" s="291">
        <v>99.216494845360828</v>
      </c>
      <c r="F19" s="293">
        <v>3.2087531486146097</v>
      </c>
      <c r="G19" s="293">
        <v>3.2376046361880233</v>
      </c>
      <c r="H19" s="293">
        <v>3.2090696898966322</v>
      </c>
      <c r="I19" s="6"/>
      <c r="J19" s="6"/>
      <c r="K19" s="6"/>
      <c r="L19" s="6"/>
      <c r="M19" s="146"/>
      <c r="P19" s="104"/>
    </row>
    <row r="20" spans="1:16" ht="24" customHeight="1">
      <c r="A20" s="213" t="s">
        <v>124</v>
      </c>
      <c r="B20" s="288">
        <v>3</v>
      </c>
      <c r="C20" s="259">
        <v>9.9933377748167893E-2</v>
      </c>
      <c r="D20" s="247">
        <v>76</v>
      </c>
      <c r="E20" s="259">
        <v>0.78350515463917525</v>
      </c>
      <c r="F20" s="289">
        <v>11.166666666666666</v>
      </c>
      <c r="G20" s="289">
        <v>17.25</v>
      </c>
      <c r="H20" s="289">
        <v>25.333333333333332</v>
      </c>
      <c r="I20" s="6"/>
      <c r="J20" s="6"/>
      <c r="K20" s="6"/>
      <c r="L20" s="6"/>
    </row>
    <row r="21" spans="1:16" ht="24" customHeight="1">
      <c r="A21" s="99" t="s">
        <v>131</v>
      </c>
      <c r="B21" s="161">
        <v>3002</v>
      </c>
      <c r="C21" s="101">
        <v>100</v>
      </c>
      <c r="D21" s="100">
        <v>9700</v>
      </c>
      <c r="E21" s="101">
        <v>100</v>
      </c>
      <c r="F21" s="162">
        <v>3.3424568263277941</v>
      </c>
      <c r="G21" s="162">
        <v>3.367143332224809</v>
      </c>
      <c r="H21" s="162">
        <v>3.3494475138121547</v>
      </c>
      <c r="J21" s="6"/>
      <c r="K21" s="6"/>
      <c r="L21" s="6"/>
    </row>
    <row r="22" spans="1:16" ht="25.5" customHeight="1">
      <c r="B22" s="146"/>
      <c r="D22" s="104"/>
    </row>
    <row r="23" spans="1:16" s="8" customFormat="1" ht="13.5">
      <c r="A23" s="8" t="s">
        <v>125</v>
      </c>
    </row>
    <row r="24" spans="1:16" s="8" customFormat="1" ht="13.5">
      <c r="A24" s="8" t="s">
        <v>223</v>
      </c>
    </row>
    <row r="25" spans="1:16" s="8" customFormat="1" ht="12.75" customHeight="1">
      <c r="A25" s="336" t="s">
        <v>126</v>
      </c>
      <c r="J25" s="163"/>
    </row>
    <row r="26" spans="1:16" s="8" customFormat="1" ht="12" customHeight="1">
      <c r="A26" s="336" t="s">
        <v>127</v>
      </c>
      <c r="J26" s="163"/>
    </row>
    <row r="27" spans="1:16" s="9" customFormat="1" ht="13.5" customHeight="1">
      <c r="A27" s="360" t="s">
        <v>128</v>
      </c>
      <c r="B27" s="361"/>
      <c r="C27" s="361"/>
      <c r="D27" s="361"/>
      <c r="E27" s="361"/>
      <c r="F27" s="361"/>
    </row>
    <row r="28" spans="1:16" s="9" customFormat="1" ht="9.75" customHeight="1">
      <c r="A28" s="360" t="s">
        <v>80</v>
      </c>
      <c r="B28" s="361"/>
      <c r="C28" s="361"/>
      <c r="D28" s="361"/>
      <c r="E28" s="361"/>
      <c r="F28" s="361"/>
    </row>
    <row r="29" spans="1:16" s="8" customFormat="1" ht="17.25" customHeight="1">
      <c r="A29" s="8" t="s">
        <v>129</v>
      </c>
      <c r="B29" s="9"/>
      <c r="C29" s="9"/>
    </row>
    <row r="30" spans="1:16" s="8" customFormat="1" ht="12" customHeight="1">
      <c r="A30" s="9" t="s">
        <v>130</v>
      </c>
      <c r="B30" s="9"/>
      <c r="C30" s="9"/>
    </row>
    <row r="31" spans="1:16" s="8" customFormat="1" ht="18.75" customHeight="1">
      <c r="A31" s="58" t="s">
        <v>224</v>
      </c>
      <c r="G31" s="150"/>
    </row>
    <row r="32" spans="1:16" s="8" customFormat="1" ht="13.5" customHeight="1">
      <c r="A32" s="58" t="s">
        <v>193</v>
      </c>
    </row>
    <row r="33" spans="1:8" s="8" customFormat="1" ht="11.25" customHeight="1">
      <c r="A33" s="59" t="s">
        <v>194</v>
      </c>
    </row>
    <row r="34" spans="1:8" s="8" customFormat="1" ht="19.5" customHeight="1">
      <c r="A34" s="58" t="s">
        <v>66</v>
      </c>
    </row>
    <row r="35" spans="1:8" s="8" customFormat="1" ht="23.25" customHeight="1">
      <c r="A35" s="8" t="s">
        <v>172</v>
      </c>
      <c r="B35" s="294"/>
      <c r="C35" s="294"/>
    </row>
    <row r="36" spans="1:8">
      <c r="A36" s="88"/>
      <c r="B36" s="88"/>
      <c r="C36" s="88"/>
      <c r="D36" s="88"/>
      <c r="E36" s="88"/>
      <c r="F36" s="88"/>
      <c r="G36" s="88"/>
      <c r="H36" s="88"/>
    </row>
    <row r="40" spans="1:8">
      <c r="A40" s="213"/>
      <c r="B40" s="213"/>
      <c r="C40" s="213"/>
      <c r="D40" s="259"/>
    </row>
    <row r="41" spans="1:8">
      <c r="A41" s="213"/>
      <c r="B41" s="213"/>
      <c r="C41" s="213"/>
      <c r="D41" s="259"/>
    </row>
  </sheetData>
  <mergeCells count="5">
    <mergeCell ref="B9:C9"/>
    <mergeCell ref="D9:E9"/>
    <mergeCell ref="F9:H9"/>
    <mergeCell ref="A27:F27"/>
    <mergeCell ref="A28:F28"/>
  </mergeCells>
  <pageMargins left="0.70866141732283472" right="0.47244094488188981" top="0.98425196850393704" bottom="0.98425196850393704" header="0.47244094488188981" footer="0.51181102362204722"/>
  <pageSetup paperSize="9" orientation="portrait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FE588-1819-4934-BC53-38C139402DCB}">
  <dimension ref="A5:P41"/>
  <sheetViews>
    <sheetView showGridLines="0" zoomScaleNormal="100" workbookViewId="0">
      <selection activeCell="A5" sqref="A5"/>
    </sheetView>
  </sheetViews>
  <sheetFormatPr baseColWidth="10" defaultColWidth="11.42578125" defaultRowHeight="15"/>
  <cols>
    <col min="1" max="1" width="40.140625" style="1" customWidth="1"/>
    <col min="2" max="2" width="10.140625" style="1" customWidth="1"/>
    <col min="3" max="3" width="7.5703125" style="1" customWidth="1"/>
    <col min="4" max="4" width="10.42578125" style="1" customWidth="1"/>
    <col min="5" max="5" width="7.85546875" style="1" customWidth="1"/>
    <col min="6" max="8" width="6.42578125" style="1" customWidth="1"/>
    <col min="9" max="9" width="11.42578125" style="1"/>
    <col min="10" max="10" width="9" style="1" customWidth="1"/>
    <col min="11" max="16384" width="11.42578125" style="1"/>
  </cols>
  <sheetData>
    <row r="5" spans="1:12" ht="18">
      <c r="A5" s="61" t="s">
        <v>168</v>
      </c>
    </row>
    <row r="6" spans="1:12" s="4" customFormat="1" ht="18">
      <c r="A6" s="61" t="s">
        <v>119</v>
      </c>
      <c r="C6" s="283"/>
      <c r="E6" s="284"/>
      <c r="F6" s="285"/>
      <c r="G6" s="285"/>
      <c r="H6" s="333" t="s">
        <v>13</v>
      </c>
      <c r="I6" s="3"/>
    </row>
    <row r="7" spans="1:12" s="4" customFormat="1" ht="18">
      <c r="A7" s="157"/>
      <c r="B7" s="88"/>
      <c r="C7" s="286"/>
      <c r="D7" s="283"/>
      <c r="E7" s="283"/>
      <c r="F7" s="283"/>
      <c r="G7" s="283"/>
      <c r="H7" s="159"/>
      <c r="I7" s="3"/>
    </row>
    <row r="8" spans="1:12">
      <c r="A8" s="88"/>
      <c r="B8" s="88"/>
      <c r="C8" s="88"/>
      <c r="D8" s="88"/>
      <c r="E8" s="88"/>
      <c r="F8" s="88"/>
      <c r="G8" s="88"/>
      <c r="H8" s="88"/>
    </row>
    <row r="9" spans="1:12" ht="32.25" customHeight="1">
      <c r="A9" s="287" t="s">
        <v>16</v>
      </c>
      <c r="B9" s="349" t="s">
        <v>120</v>
      </c>
      <c r="C9" s="349"/>
      <c r="D9" s="349" t="s">
        <v>2</v>
      </c>
      <c r="E9" s="349"/>
      <c r="F9" s="357" t="s">
        <v>121</v>
      </c>
      <c r="G9" s="358"/>
      <c r="H9" s="359"/>
    </row>
    <row r="10" spans="1:12" ht="15" customHeight="1">
      <c r="A10" s="65"/>
      <c r="B10" s="66" t="s">
        <v>4</v>
      </c>
      <c r="C10" s="66" t="s">
        <v>5</v>
      </c>
      <c r="D10" s="66" t="s">
        <v>4</v>
      </c>
      <c r="E10" s="66" t="s">
        <v>5</v>
      </c>
      <c r="F10" s="66">
        <v>2023</v>
      </c>
      <c r="G10" s="66">
        <v>2024</v>
      </c>
      <c r="H10" s="66">
        <v>2025</v>
      </c>
    </row>
    <row r="11" spans="1:12" ht="24" customHeight="1">
      <c r="A11" s="213" t="s">
        <v>69</v>
      </c>
      <c r="B11" s="288">
        <v>907</v>
      </c>
      <c r="C11" s="259">
        <v>55.23751522533496</v>
      </c>
      <c r="D11" s="247">
        <v>2791</v>
      </c>
      <c r="E11" s="259">
        <v>43.966603654694389</v>
      </c>
      <c r="F11" s="289">
        <v>3.1243469174503655</v>
      </c>
      <c r="G11" s="289">
        <v>3.0406852248394003</v>
      </c>
      <c r="H11" s="289">
        <v>3.0771775082690187</v>
      </c>
      <c r="I11" s="6"/>
      <c r="J11" s="6"/>
      <c r="K11" s="6"/>
      <c r="L11" s="6"/>
    </row>
    <row r="12" spans="1:12" ht="24" customHeight="1">
      <c r="A12" s="213" t="s">
        <v>70</v>
      </c>
      <c r="B12" s="288">
        <v>85</v>
      </c>
      <c r="C12" s="259">
        <v>5.1766138855054811</v>
      </c>
      <c r="D12" s="247">
        <v>1472</v>
      </c>
      <c r="E12" s="259">
        <v>23.188405797101449</v>
      </c>
      <c r="F12" s="289">
        <v>16.922222222222221</v>
      </c>
      <c r="G12" s="289">
        <v>17.367816091954023</v>
      </c>
      <c r="H12" s="289">
        <v>17.317647058823528</v>
      </c>
      <c r="I12" s="6"/>
      <c r="J12" s="6"/>
      <c r="K12" s="6"/>
      <c r="L12" s="6"/>
    </row>
    <row r="13" spans="1:12" ht="24" customHeight="1">
      <c r="A13" s="213" t="s">
        <v>71</v>
      </c>
      <c r="B13" s="288">
        <v>221</v>
      </c>
      <c r="C13" s="259">
        <v>13.459196102314252</v>
      </c>
      <c r="D13" s="247">
        <v>654</v>
      </c>
      <c r="E13" s="259">
        <v>10.302457466918714</v>
      </c>
      <c r="F13" s="289">
        <v>3.109375</v>
      </c>
      <c r="G13" s="289">
        <v>3.053719008264463</v>
      </c>
      <c r="H13" s="289">
        <v>2.9592760180995477</v>
      </c>
      <c r="I13" s="6"/>
      <c r="J13" s="6"/>
      <c r="K13" s="6"/>
      <c r="L13" s="6"/>
    </row>
    <row r="14" spans="1:12" ht="24" customHeight="1">
      <c r="A14" s="213" t="s">
        <v>72</v>
      </c>
      <c r="B14" s="288">
        <v>24</v>
      </c>
      <c r="C14" s="259">
        <v>1.4616321559074299</v>
      </c>
      <c r="D14" s="247">
        <v>84</v>
      </c>
      <c r="E14" s="259">
        <v>1.3232514177693762</v>
      </c>
      <c r="F14" s="289">
        <v>4.1904761904761907</v>
      </c>
      <c r="G14" s="289">
        <v>3.56</v>
      </c>
      <c r="H14" s="289">
        <v>3.5</v>
      </c>
      <c r="I14" s="6"/>
      <c r="J14" s="6"/>
      <c r="K14" s="6"/>
      <c r="L14" s="6"/>
    </row>
    <row r="15" spans="1:12" ht="24" customHeight="1">
      <c r="A15" s="213" t="s">
        <v>73</v>
      </c>
      <c r="B15" s="288">
        <v>26</v>
      </c>
      <c r="C15" s="259">
        <v>1.5834348355663825</v>
      </c>
      <c r="D15" s="247">
        <v>190</v>
      </c>
      <c r="E15" s="259">
        <v>2.9930686830497795</v>
      </c>
      <c r="F15" s="289">
        <v>6.4</v>
      </c>
      <c r="G15" s="289">
        <v>7.4285714285714288</v>
      </c>
      <c r="H15" s="289">
        <v>7.3076923076923075</v>
      </c>
      <c r="I15" s="6"/>
      <c r="J15" s="6"/>
      <c r="K15" s="6"/>
      <c r="L15" s="6"/>
    </row>
    <row r="16" spans="1:12" ht="24" customHeight="1">
      <c r="A16" s="213" t="s">
        <v>74</v>
      </c>
      <c r="B16" s="288">
        <v>170</v>
      </c>
      <c r="C16" s="259">
        <v>10.353227771010962</v>
      </c>
      <c r="D16" s="247">
        <v>494</v>
      </c>
      <c r="E16" s="259">
        <v>7.7819785759294264</v>
      </c>
      <c r="F16" s="289">
        <v>2.6032608695652173</v>
      </c>
      <c r="G16" s="289">
        <v>2.9523809523809526</v>
      </c>
      <c r="H16" s="289">
        <v>2.9058823529411764</v>
      </c>
      <c r="I16" s="6"/>
      <c r="J16" s="6"/>
      <c r="K16" s="6"/>
      <c r="L16" s="6"/>
    </row>
    <row r="17" spans="1:16" ht="24" customHeight="1">
      <c r="A17" s="213" t="s">
        <v>75</v>
      </c>
      <c r="B17" s="288">
        <v>77</v>
      </c>
      <c r="C17" s="259">
        <v>4.6894031668696714</v>
      </c>
      <c r="D17" s="247">
        <v>121</v>
      </c>
      <c r="E17" s="259">
        <v>1.9061121613106491</v>
      </c>
      <c r="F17" s="289">
        <v>1.5056179775280898</v>
      </c>
      <c r="G17" s="289">
        <v>1.5443037974683544</v>
      </c>
      <c r="H17" s="289">
        <v>1.5714285714285714</v>
      </c>
      <c r="I17" s="6"/>
      <c r="J17" s="6"/>
      <c r="K17" s="6"/>
      <c r="L17" s="6"/>
    </row>
    <row r="18" spans="1:16" ht="24" customHeight="1">
      <c r="A18" s="213" t="s">
        <v>122</v>
      </c>
      <c r="B18" s="288">
        <v>127</v>
      </c>
      <c r="C18" s="259">
        <v>7.7344701583434832</v>
      </c>
      <c r="D18" s="247">
        <v>343</v>
      </c>
      <c r="E18" s="259">
        <v>5.4032766225582858</v>
      </c>
      <c r="F18" s="289">
        <v>2.6015625</v>
      </c>
      <c r="G18" s="289">
        <v>2.5259259259259261</v>
      </c>
      <c r="H18" s="289">
        <v>2.7007874015748032</v>
      </c>
      <c r="I18" s="6"/>
      <c r="J18" s="6"/>
      <c r="K18" s="6"/>
      <c r="L18" s="6"/>
    </row>
    <row r="19" spans="1:16" ht="24" customHeight="1">
      <c r="A19" s="160" t="s">
        <v>123</v>
      </c>
      <c r="B19" s="290">
        <v>1637</v>
      </c>
      <c r="C19" s="291">
        <v>99.695493300852618</v>
      </c>
      <c r="D19" s="292">
        <v>6149</v>
      </c>
      <c r="E19" s="291">
        <v>96.865154379332068</v>
      </c>
      <c r="F19" s="293">
        <v>3.7312500000000002</v>
      </c>
      <c r="G19" s="293">
        <v>3.7373380447585394</v>
      </c>
      <c r="H19" s="293">
        <v>3.7562614538790471</v>
      </c>
      <c r="I19" s="6"/>
      <c r="J19" s="6"/>
      <c r="K19" s="6"/>
      <c r="L19" s="6"/>
      <c r="M19" s="146"/>
      <c r="P19" s="104"/>
    </row>
    <row r="20" spans="1:16" ht="24" customHeight="1">
      <c r="A20" s="213" t="s">
        <v>124</v>
      </c>
      <c r="B20" s="288">
        <v>5</v>
      </c>
      <c r="C20" s="259">
        <v>0.30450669914738127</v>
      </c>
      <c r="D20" s="247">
        <v>199</v>
      </c>
      <c r="E20" s="259">
        <v>3.1348456206679267</v>
      </c>
      <c r="F20" s="289">
        <v>33.6</v>
      </c>
      <c r="G20" s="289">
        <v>41.4</v>
      </c>
      <c r="H20" s="289">
        <v>39.799999999999997</v>
      </c>
      <c r="I20" s="6"/>
      <c r="J20" s="6"/>
      <c r="K20" s="6"/>
      <c r="L20" s="6"/>
    </row>
    <row r="21" spans="1:16" ht="24" customHeight="1">
      <c r="A21" s="99" t="s">
        <v>131</v>
      </c>
      <c r="B21" s="161">
        <v>1642</v>
      </c>
      <c r="C21" s="101">
        <v>100</v>
      </c>
      <c r="D21" s="100">
        <v>6348</v>
      </c>
      <c r="E21" s="101">
        <v>100</v>
      </c>
      <c r="F21" s="162">
        <v>3.9711084905660377</v>
      </c>
      <c r="G21" s="162">
        <v>3.9981696156192799</v>
      </c>
      <c r="H21" s="162">
        <v>4.0433121019108285</v>
      </c>
      <c r="J21" s="6"/>
      <c r="K21" s="6"/>
      <c r="L21" s="6"/>
    </row>
    <row r="22" spans="1:16" ht="25.5" customHeight="1">
      <c r="B22" s="146"/>
      <c r="D22" s="104"/>
    </row>
    <row r="23" spans="1:16" s="8" customFormat="1" ht="13.5">
      <c r="A23" s="8" t="s">
        <v>125</v>
      </c>
    </row>
    <row r="24" spans="1:16" s="8" customFormat="1" ht="13.5">
      <c r="A24" s="8" t="s">
        <v>225</v>
      </c>
    </row>
    <row r="25" spans="1:16" s="8" customFormat="1" ht="12.75" customHeight="1">
      <c r="A25" s="336" t="s">
        <v>126</v>
      </c>
      <c r="J25" s="163"/>
    </row>
    <row r="26" spans="1:16" s="8" customFormat="1" ht="12" customHeight="1">
      <c r="A26" s="336" t="s">
        <v>127</v>
      </c>
      <c r="J26" s="163"/>
    </row>
    <row r="27" spans="1:16" s="9" customFormat="1" ht="13.5" customHeight="1">
      <c r="A27" s="360" t="s">
        <v>128</v>
      </c>
      <c r="B27" s="361"/>
      <c r="C27" s="361"/>
      <c r="D27" s="361"/>
      <c r="E27" s="361"/>
      <c r="F27" s="361"/>
    </row>
    <row r="28" spans="1:16" s="9" customFormat="1" ht="9.75" customHeight="1">
      <c r="A28" s="360" t="s">
        <v>80</v>
      </c>
      <c r="B28" s="361"/>
      <c r="C28" s="361"/>
      <c r="D28" s="361"/>
      <c r="E28" s="361"/>
      <c r="F28" s="361"/>
    </row>
    <row r="29" spans="1:16" s="8" customFormat="1" ht="17.25" customHeight="1">
      <c r="A29" s="8" t="s">
        <v>129</v>
      </c>
      <c r="B29" s="9"/>
      <c r="C29" s="9"/>
    </row>
    <row r="30" spans="1:16" s="8" customFormat="1" ht="12" customHeight="1">
      <c r="A30" s="9" t="s">
        <v>130</v>
      </c>
      <c r="B30" s="9"/>
      <c r="C30" s="9"/>
    </row>
    <row r="31" spans="1:16" s="8" customFormat="1" ht="18.75" customHeight="1">
      <c r="A31" s="58" t="s">
        <v>226</v>
      </c>
      <c r="G31" s="150"/>
    </row>
    <row r="32" spans="1:16" s="8" customFormat="1" ht="13.5" customHeight="1">
      <c r="A32" s="58" t="s">
        <v>196</v>
      </c>
    </row>
    <row r="33" spans="1:8" s="8" customFormat="1" ht="11.25" customHeight="1">
      <c r="A33" s="59" t="s">
        <v>197</v>
      </c>
    </row>
    <row r="34" spans="1:8" s="8" customFormat="1" ht="19.5" customHeight="1">
      <c r="A34" s="58" t="s">
        <v>66</v>
      </c>
    </row>
    <row r="35" spans="1:8" s="8" customFormat="1" ht="23.25" customHeight="1">
      <c r="A35" s="8" t="s">
        <v>172</v>
      </c>
      <c r="B35" s="294"/>
      <c r="C35" s="294"/>
    </row>
    <row r="36" spans="1:8">
      <c r="A36" s="88"/>
      <c r="B36" s="88"/>
      <c r="C36" s="88"/>
      <c r="D36" s="88"/>
      <c r="E36" s="88"/>
      <c r="F36" s="88"/>
      <c r="G36" s="88"/>
      <c r="H36" s="88"/>
    </row>
    <row r="40" spans="1:8">
      <c r="A40" s="213"/>
      <c r="B40" s="213"/>
      <c r="C40" s="213"/>
      <c r="D40" s="259"/>
    </row>
    <row r="41" spans="1:8">
      <c r="A41" s="213"/>
      <c r="B41" s="213"/>
      <c r="C41" s="213"/>
      <c r="D41" s="259"/>
    </row>
  </sheetData>
  <mergeCells count="5">
    <mergeCell ref="B9:C9"/>
    <mergeCell ref="D9:E9"/>
    <mergeCell ref="F9:H9"/>
    <mergeCell ref="A27:F27"/>
    <mergeCell ref="A28:F28"/>
  </mergeCells>
  <pageMargins left="0.70866141732283472" right="0.47244094488188981" top="0.98425196850393704" bottom="0.98425196850393704" header="0.47244094488188981" footer="0.51181102362204722"/>
  <pageSetup paperSize="9" orientation="portrait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FFCCD-1D4F-477E-BCD3-8ABA1743FA2D}">
  <dimension ref="A5:P41"/>
  <sheetViews>
    <sheetView showGridLines="0" zoomScaleNormal="100" workbookViewId="0">
      <selection activeCell="A5" sqref="A5"/>
    </sheetView>
  </sheetViews>
  <sheetFormatPr baseColWidth="10" defaultColWidth="11.42578125" defaultRowHeight="15"/>
  <cols>
    <col min="1" max="1" width="40.140625" style="1" customWidth="1"/>
    <col min="2" max="2" width="10.140625" style="1" customWidth="1"/>
    <col min="3" max="3" width="7.5703125" style="1" customWidth="1"/>
    <col min="4" max="4" width="10.42578125" style="1" customWidth="1"/>
    <col min="5" max="5" width="7.85546875" style="1" customWidth="1"/>
    <col min="6" max="8" width="6.42578125" style="1" customWidth="1"/>
    <col min="9" max="9" width="11.42578125" style="1"/>
    <col min="10" max="10" width="9" style="1" customWidth="1"/>
    <col min="11" max="16384" width="11.42578125" style="1"/>
  </cols>
  <sheetData>
    <row r="5" spans="1:12" ht="18">
      <c r="A5" s="61" t="s">
        <v>168</v>
      </c>
    </row>
    <row r="6" spans="1:12" s="4" customFormat="1" ht="18">
      <c r="A6" s="61" t="s">
        <v>119</v>
      </c>
      <c r="C6" s="283"/>
      <c r="E6" s="284"/>
      <c r="F6" s="285"/>
      <c r="G6" s="285"/>
      <c r="H6" s="333" t="s">
        <v>14</v>
      </c>
      <c r="I6" s="3"/>
    </row>
    <row r="7" spans="1:12" s="4" customFormat="1" ht="18">
      <c r="A7" s="157"/>
      <c r="B7" s="88"/>
      <c r="C7" s="286"/>
      <c r="D7" s="283"/>
      <c r="E7" s="283"/>
      <c r="F7" s="283"/>
      <c r="G7" s="283"/>
      <c r="H7" s="159"/>
      <c r="I7" s="3"/>
    </row>
    <row r="8" spans="1:12">
      <c r="A8" s="88"/>
      <c r="B8" s="88"/>
      <c r="C8" s="88"/>
      <c r="D8" s="88"/>
      <c r="E8" s="88"/>
      <c r="F8" s="88"/>
      <c r="G8" s="88"/>
      <c r="H8" s="88"/>
    </row>
    <row r="9" spans="1:12" ht="32.25" customHeight="1">
      <c r="A9" s="287" t="s">
        <v>16</v>
      </c>
      <c r="B9" s="349" t="s">
        <v>120</v>
      </c>
      <c r="C9" s="349"/>
      <c r="D9" s="349" t="s">
        <v>2</v>
      </c>
      <c r="E9" s="349"/>
      <c r="F9" s="357" t="s">
        <v>121</v>
      </c>
      <c r="G9" s="358"/>
      <c r="H9" s="359"/>
    </row>
    <row r="10" spans="1:12" ht="15" customHeight="1">
      <c r="A10" s="65"/>
      <c r="B10" s="66" t="s">
        <v>4</v>
      </c>
      <c r="C10" s="66" t="s">
        <v>5</v>
      </c>
      <c r="D10" s="66" t="s">
        <v>4</v>
      </c>
      <c r="E10" s="66" t="s">
        <v>5</v>
      </c>
      <c r="F10" s="66">
        <v>2023</v>
      </c>
      <c r="G10" s="66">
        <v>2024</v>
      </c>
      <c r="H10" s="66">
        <v>2025</v>
      </c>
    </row>
    <row r="11" spans="1:12" ht="24" customHeight="1">
      <c r="A11" s="213" t="s">
        <v>69</v>
      </c>
      <c r="B11" s="288">
        <v>1591</v>
      </c>
      <c r="C11" s="259">
        <v>46.835443037974684</v>
      </c>
      <c r="D11" s="247">
        <v>4987</v>
      </c>
      <c r="E11" s="259">
        <v>28.151284222410386</v>
      </c>
      <c r="F11" s="289">
        <v>2.9861445783132532</v>
      </c>
      <c r="G11" s="289">
        <v>3.0054978619425778</v>
      </c>
      <c r="H11" s="289">
        <v>3.1345065996228785</v>
      </c>
      <c r="I11" s="6"/>
      <c r="J11" s="6"/>
      <c r="K11" s="6"/>
      <c r="L11" s="6"/>
    </row>
    <row r="12" spans="1:12" ht="24" customHeight="1">
      <c r="A12" s="213" t="s">
        <v>70</v>
      </c>
      <c r="B12" s="288">
        <v>83</v>
      </c>
      <c r="C12" s="259">
        <v>2.4433323520753607</v>
      </c>
      <c r="D12" s="247">
        <v>1152</v>
      </c>
      <c r="E12" s="259">
        <v>6.5029635901778153</v>
      </c>
      <c r="F12" s="289">
        <v>13.420454545454545</v>
      </c>
      <c r="G12" s="289">
        <v>13.732558139534884</v>
      </c>
      <c r="H12" s="289">
        <v>13.879518072289157</v>
      </c>
      <c r="I12" s="6"/>
      <c r="J12" s="6"/>
      <c r="K12" s="6"/>
      <c r="L12" s="6"/>
    </row>
    <row r="13" spans="1:12" ht="24" customHeight="1">
      <c r="A13" s="213" t="s">
        <v>71</v>
      </c>
      <c r="B13" s="288">
        <v>409</v>
      </c>
      <c r="C13" s="259">
        <v>12.040035325287018</v>
      </c>
      <c r="D13" s="247">
        <v>2462</v>
      </c>
      <c r="E13" s="259">
        <v>13.897826700536269</v>
      </c>
      <c r="F13" s="289">
        <v>6.0647321428571432</v>
      </c>
      <c r="G13" s="289">
        <v>6.5707317073170728</v>
      </c>
      <c r="H13" s="289">
        <v>6.0195599022004886</v>
      </c>
      <c r="I13" s="6"/>
      <c r="J13" s="6"/>
      <c r="K13" s="6"/>
      <c r="L13" s="6"/>
    </row>
    <row r="14" spans="1:12" ht="24" customHeight="1">
      <c r="A14" s="213" t="s">
        <v>72</v>
      </c>
      <c r="B14" s="288">
        <v>20</v>
      </c>
      <c r="C14" s="259">
        <v>0.58875478363261702</v>
      </c>
      <c r="D14" s="247">
        <v>387</v>
      </c>
      <c r="E14" s="259">
        <v>2.1845893310753599</v>
      </c>
      <c r="F14" s="289">
        <v>20.05263157894737</v>
      </c>
      <c r="G14" s="289">
        <v>20.05</v>
      </c>
      <c r="H14" s="289">
        <v>19.350000000000001</v>
      </c>
      <c r="I14" s="6"/>
      <c r="J14" s="6"/>
      <c r="K14" s="6"/>
      <c r="L14" s="6"/>
    </row>
    <row r="15" spans="1:12" ht="24" customHeight="1">
      <c r="A15" s="213" t="s">
        <v>73</v>
      </c>
      <c r="B15" s="288">
        <v>56</v>
      </c>
      <c r="C15" s="259">
        <v>1.6485133941713277</v>
      </c>
      <c r="D15" s="247">
        <v>860</v>
      </c>
      <c r="E15" s="259">
        <v>4.8546429579452441</v>
      </c>
      <c r="F15" s="289">
        <v>14.475409836065573</v>
      </c>
      <c r="G15" s="289">
        <v>14.174603174603174</v>
      </c>
      <c r="H15" s="289">
        <v>15.357142857142858</v>
      </c>
      <c r="I15" s="6"/>
      <c r="J15" s="6"/>
      <c r="K15" s="6"/>
      <c r="L15" s="6"/>
    </row>
    <row r="16" spans="1:12" ht="24" customHeight="1">
      <c r="A16" s="213" t="s">
        <v>74</v>
      </c>
      <c r="B16" s="288">
        <v>327</v>
      </c>
      <c r="C16" s="259">
        <v>9.6261407123932887</v>
      </c>
      <c r="D16" s="247">
        <v>1457</v>
      </c>
      <c r="E16" s="259">
        <v>8.2246683601467687</v>
      </c>
      <c r="F16" s="289">
        <v>4.7053571428571432</v>
      </c>
      <c r="G16" s="289">
        <v>4.7402985074626862</v>
      </c>
      <c r="H16" s="289">
        <v>4.4556574923547396</v>
      </c>
      <c r="I16" s="6"/>
      <c r="J16" s="6"/>
      <c r="K16" s="6"/>
      <c r="L16" s="6"/>
    </row>
    <row r="17" spans="1:16" ht="24" customHeight="1">
      <c r="A17" s="213" t="s">
        <v>75</v>
      </c>
      <c r="B17" s="288">
        <v>260</v>
      </c>
      <c r="C17" s="259">
        <v>7.6538121872240215</v>
      </c>
      <c r="D17" s="247">
        <v>669</v>
      </c>
      <c r="E17" s="259">
        <v>3.7764606265876375</v>
      </c>
      <c r="F17" s="289">
        <v>2.5098039215686274</v>
      </c>
      <c r="G17" s="289">
        <v>2.5521885521885523</v>
      </c>
      <c r="H17" s="289">
        <v>2.5730769230769233</v>
      </c>
      <c r="I17" s="6"/>
      <c r="J17" s="6"/>
      <c r="K17" s="6"/>
      <c r="L17" s="6"/>
    </row>
    <row r="18" spans="1:16" ht="24" customHeight="1">
      <c r="A18" s="213" t="s">
        <v>122</v>
      </c>
      <c r="B18" s="288">
        <v>635</v>
      </c>
      <c r="C18" s="259">
        <v>18.692964380335589</v>
      </c>
      <c r="D18" s="247">
        <v>2457</v>
      </c>
      <c r="E18" s="259">
        <v>13.869602032176122</v>
      </c>
      <c r="F18" s="289">
        <v>3.6075187969924811</v>
      </c>
      <c r="G18" s="289">
        <v>3.6262626262626263</v>
      </c>
      <c r="H18" s="289">
        <v>3.869291338582677</v>
      </c>
      <c r="I18" s="6"/>
      <c r="J18" s="6"/>
      <c r="K18" s="6"/>
      <c r="L18" s="6"/>
    </row>
    <row r="19" spans="1:16" ht="24" customHeight="1">
      <c r="A19" s="160" t="s">
        <v>123</v>
      </c>
      <c r="B19" s="290">
        <v>3381</v>
      </c>
      <c r="C19" s="291">
        <v>99.528996173093901</v>
      </c>
      <c r="D19" s="292">
        <v>14431</v>
      </c>
      <c r="E19" s="291">
        <v>81.462037821055603</v>
      </c>
      <c r="F19" s="293">
        <v>4.1493162154619032</v>
      </c>
      <c r="G19" s="293">
        <v>4.2214063823778591</v>
      </c>
      <c r="H19" s="293">
        <v>4.2682638272700384</v>
      </c>
      <c r="I19" s="6"/>
      <c r="J19" s="6"/>
      <c r="K19" s="6"/>
      <c r="L19" s="6"/>
      <c r="M19" s="146"/>
      <c r="P19" s="104"/>
    </row>
    <row r="20" spans="1:16" ht="24" customHeight="1">
      <c r="A20" s="213" t="s">
        <v>124</v>
      </c>
      <c r="B20" s="288">
        <v>16</v>
      </c>
      <c r="C20" s="259">
        <v>0.4710038269060936</v>
      </c>
      <c r="D20" s="247">
        <v>3284</v>
      </c>
      <c r="E20" s="259">
        <v>18.537962178944397</v>
      </c>
      <c r="F20" s="289">
        <v>186</v>
      </c>
      <c r="G20" s="289">
        <v>190</v>
      </c>
      <c r="H20" s="289">
        <v>205.25</v>
      </c>
      <c r="I20" s="6"/>
      <c r="J20" s="6"/>
      <c r="K20" s="6"/>
      <c r="L20" s="6"/>
    </row>
    <row r="21" spans="1:16" ht="24" customHeight="1">
      <c r="A21" s="99" t="s">
        <v>131</v>
      </c>
      <c r="B21" s="161">
        <v>3397</v>
      </c>
      <c r="C21" s="101">
        <v>100</v>
      </c>
      <c r="D21" s="100">
        <v>17715</v>
      </c>
      <c r="E21" s="101">
        <v>100</v>
      </c>
      <c r="F21" s="162">
        <v>5.2614095898324669</v>
      </c>
      <c r="G21" s="162">
        <v>5.3198712320749193</v>
      </c>
      <c r="H21" s="162">
        <v>5.457486136783734</v>
      </c>
      <c r="J21" s="6"/>
      <c r="K21" s="6"/>
      <c r="L21" s="6"/>
    </row>
    <row r="22" spans="1:16" ht="25.5" customHeight="1">
      <c r="B22" s="146"/>
      <c r="D22" s="104"/>
    </row>
    <row r="23" spans="1:16" s="8" customFormat="1" ht="13.5">
      <c r="A23" s="8" t="s">
        <v>125</v>
      </c>
    </row>
    <row r="24" spans="1:16" s="8" customFormat="1" ht="13.5">
      <c r="A24" s="8" t="s">
        <v>227</v>
      </c>
    </row>
    <row r="25" spans="1:16" s="8" customFormat="1" ht="12.75" customHeight="1">
      <c r="A25" s="336" t="s">
        <v>126</v>
      </c>
      <c r="J25" s="163"/>
    </row>
    <row r="26" spans="1:16" s="8" customFormat="1" ht="12" customHeight="1">
      <c r="A26" s="336" t="s">
        <v>127</v>
      </c>
      <c r="J26" s="163"/>
    </row>
    <row r="27" spans="1:16" s="9" customFormat="1" ht="13.5" customHeight="1">
      <c r="A27" s="360" t="s">
        <v>128</v>
      </c>
      <c r="B27" s="361"/>
      <c r="C27" s="361"/>
      <c r="D27" s="361"/>
      <c r="E27" s="361"/>
      <c r="F27" s="361"/>
    </row>
    <row r="28" spans="1:16" s="9" customFormat="1" ht="9.75" customHeight="1">
      <c r="A28" s="360" t="s">
        <v>80</v>
      </c>
      <c r="B28" s="361"/>
      <c r="C28" s="361"/>
      <c r="D28" s="361"/>
      <c r="E28" s="361"/>
      <c r="F28" s="361"/>
    </row>
    <row r="29" spans="1:16" s="8" customFormat="1" ht="17.25" customHeight="1">
      <c r="A29" s="8" t="s">
        <v>129</v>
      </c>
      <c r="B29" s="9"/>
      <c r="C29" s="9"/>
    </row>
    <row r="30" spans="1:16" s="8" customFormat="1" ht="12" customHeight="1">
      <c r="A30" s="9" t="s">
        <v>130</v>
      </c>
      <c r="B30" s="9"/>
      <c r="C30" s="9"/>
    </row>
    <row r="31" spans="1:16" s="8" customFormat="1" ht="18.75" customHeight="1">
      <c r="A31" s="58" t="s">
        <v>228</v>
      </c>
      <c r="G31" s="150"/>
    </row>
    <row r="32" spans="1:16" s="8" customFormat="1" ht="13.5" customHeight="1">
      <c r="A32" s="58" t="s">
        <v>199</v>
      </c>
    </row>
    <row r="33" spans="1:8" s="8" customFormat="1" ht="11.25" customHeight="1">
      <c r="A33" s="59" t="s">
        <v>200</v>
      </c>
    </row>
    <row r="34" spans="1:8" s="8" customFormat="1" ht="19.5" customHeight="1">
      <c r="A34" s="58" t="s">
        <v>66</v>
      </c>
    </row>
    <row r="35" spans="1:8" s="8" customFormat="1" ht="23.25" customHeight="1">
      <c r="A35" s="8" t="s">
        <v>172</v>
      </c>
      <c r="B35" s="294"/>
      <c r="C35" s="294"/>
    </row>
    <row r="36" spans="1:8">
      <c r="A36" s="88"/>
      <c r="B36" s="88"/>
      <c r="C36" s="88"/>
      <c r="D36" s="88"/>
      <c r="E36" s="88"/>
      <c r="F36" s="88"/>
      <c r="G36" s="88"/>
      <c r="H36" s="88"/>
    </row>
    <row r="40" spans="1:8">
      <c r="A40" s="213"/>
      <c r="B40" s="213"/>
      <c r="C40" s="213"/>
      <c r="D40" s="259"/>
    </row>
    <row r="41" spans="1:8">
      <c r="A41" s="213"/>
      <c r="B41" s="213"/>
      <c r="C41" s="213"/>
      <c r="D41" s="259"/>
    </row>
  </sheetData>
  <mergeCells count="5">
    <mergeCell ref="B9:C9"/>
    <mergeCell ref="D9:E9"/>
    <mergeCell ref="F9:H9"/>
    <mergeCell ref="A27:F27"/>
    <mergeCell ref="A28:F28"/>
  </mergeCells>
  <pageMargins left="0.70866141732283472" right="0.47244094488188981" top="0.98425196850393704" bottom="0.98425196850393704" header="0.47244094488188981" footer="0.51181102362204722"/>
  <pageSetup paperSize="9" orientation="portrait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M29"/>
  <sheetViews>
    <sheetView showGridLines="0" zoomScaleNormal="100" workbookViewId="0">
      <selection activeCell="A4" sqref="A4"/>
    </sheetView>
  </sheetViews>
  <sheetFormatPr baseColWidth="10" defaultColWidth="11.42578125" defaultRowHeight="15"/>
  <cols>
    <col min="1" max="1" width="3" style="1" customWidth="1"/>
    <col min="2" max="2" width="41.42578125" style="1" customWidth="1"/>
    <col min="3" max="3" width="10" style="1" customWidth="1"/>
    <col min="4" max="4" width="9.28515625" style="1" customWidth="1"/>
    <col min="5" max="5" width="4.5703125" style="1" customWidth="1"/>
    <col min="6" max="6" width="3.28515625" style="1" customWidth="1"/>
    <col min="7" max="7" width="42.140625" style="1" customWidth="1"/>
    <col min="8" max="9" width="9.28515625" style="1" customWidth="1"/>
    <col min="10" max="11" width="11.42578125" style="1"/>
    <col min="12" max="12" width="38.140625" style="1" customWidth="1"/>
    <col min="13" max="16384" width="11.42578125" style="1"/>
  </cols>
  <sheetData>
    <row r="2" spans="1:13">
      <c r="B2" s="194"/>
    </row>
    <row r="4" spans="1:13" ht="18">
      <c r="A4" s="60" t="s">
        <v>168</v>
      </c>
      <c r="B4" s="127"/>
      <c r="C4" s="85"/>
      <c r="D4" s="85"/>
      <c r="F4" s="156"/>
      <c r="G4" s="156"/>
      <c r="H4" s="156"/>
      <c r="I4" s="156"/>
      <c r="J4" s="195"/>
      <c r="K4" s="195"/>
    </row>
    <row r="5" spans="1:13" ht="18">
      <c r="A5" s="144" t="s">
        <v>133</v>
      </c>
      <c r="B5" s="85"/>
      <c r="C5" s="85"/>
      <c r="D5" s="85"/>
      <c r="E5" s="88"/>
      <c r="F5" s="88"/>
      <c r="G5" s="88"/>
      <c r="H5" s="88"/>
      <c r="I5" s="337" t="s">
        <v>43</v>
      </c>
      <c r="L5" s="90"/>
    </row>
    <row r="6" spans="1:13" ht="18">
      <c r="A6" s="196"/>
      <c r="B6" s="196"/>
      <c r="C6" s="196"/>
      <c r="D6" s="196"/>
      <c r="E6" s="196"/>
      <c r="F6" s="196"/>
      <c r="G6" s="196"/>
      <c r="H6" s="196"/>
      <c r="I6" s="196"/>
      <c r="L6" s="90"/>
    </row>
    <row r="7" spans="1:13" ht="18">
      <c r="A7" s="197"/>
      <c r="B7" s="197"/>
      <c r="C7" s="197"/>
      <c r="D7" s="197"/>
      <c r="E7" s="198"/>
      <c r="F7" s="198"/>
      <c r="G7" s="198"/>
      <c r="H7" s="197"/>
      <c r="I7" s="197"/>
      <c r="L7" s="90"/>
    </row>
    <row r="8" spans="1:13" ht="18">
      <c r="A8" s="199"/>
      <c r="B8" s="200" t="s">
        <v>134</v>
      </c>
      <c r="C8" s="199"/>
      <c r="D8" s="199"/>
      <c r="E8" s="201"/>
      <c r="F8" s="199"/>
      <c r="G8" s="200" t="s">
        <v>135</v>
      </c>
      <c r="H8" s="199"/>
      <c r="I8" s="199"/>
    </row>
    <row r="9" spans="1:13" ht="54">
      <c r="A9" s="202"/>
      <c r="B9" s="203" t="s">
        <v>136</v>
      </c>
      <c r="C9" s="204" t="s">
        <v>2</v>
      </c>
      <c r="D9" s="205" t="s">
        <v>137</v>
      </c>
      <c r="E9" s="206"/>
      <c r="F9" s="202"/>
      <c r="G9" s="203" t="s">
        <v>136</v>
      </c>
      <c r="H9" s="204" t="s">
        <v>2</v>
      </c>
      <c r="I9" s="205" t="s">
        <v>138</v>
      </c>
    </row>
    <row r="10" spans="1:13">
      <c r="A10" s="207" t="s">
        <v>139</v>
      </c>
      <c r="B10" s="208" t="s">
        <v>229</v>
      </c>
      <c r="C10" s="209">
        <v>5514</v>
      </c>
      <c r="D10" s="210">
        <v>16.787943370376009</v>
      </c>
      <c r="E10" s="210"/>
      <c r="F10" s="207" t="s">
        <v>139</v>
      </c>
      <c r="G10" s="208" t="s">
        <v>232</v>
      </c>
      <c r="H10" s="211">
        <v>9030</v>
      </c>
      <c r="I10" s="210">
        <v>12.896867903509147</v>
      </c>
      <c r="L10" s="212"/>
      <c r="M10" s="212"/>
    </row>
    <row r="11" spans="1:13">
      <c r="A11" s="207" t="s">
        <v>140</v>
      </c>
      <c r="B11" s="213" t="s">
        <v>149</v>
      </c>
      <c r="C11" s="209">
        <v>3043</v>
      </c>
      <c r="D11" s="210">
        <v>9.2647282691429442</v>
      </c>
      <c r="E11" s="210"/>
      <c r="F11" s="207" t="s">
        <v>140</v>
      </c>
      <c r="G11" s="213" t="s">
        <v>230</v>
      </c>
      <c r="H11" s="211">
        <v>8407</v>
      </c>
      <c r="I11" s="210">
        <v>12.007083993887198</v>
      </c>
      <c r="L11" s="212"/>
      <c r="M11" s="212"/>
    </row>
    <row r="12" spans="1:13">
      <c r="A12" s="207" t="s">
        <v>141</v>
      </c>
      <c r="B12" s="208" t="s">
        <v>163</v>
      </c>
      <c r="C12" s="209">
        <v>1979</v>
      </c>
      <c r="D12" s="210">
        <v>6.0252702085553356</v>
      </c>
      <c r="E12" s="210"/>
      <c r="F12" s="207" t="s">
        <v>141</v>
      </c>
      <c r="G12" s="208" t="s">
        <v>156</v>
      </c>
      <c r="H12" s="211">
        <v>7605</v>
      </c>
      <c r="I12" s="210">
        <v>10.861647885513518</v>
      </c>
      <c r="L12" s="212"/>
      <c r="M12" s="212"/>
    </row>
    <row r="13" spans="1:13">
      <c r="A13" s="207" t="s">
        <v>142</v>
      </c>
      <c r="B13" s="208" t="s">
        <v>151</v>
      </c>
      <c r="C13" s="209">
        <v>1686</v>
      </c>
      <c r="D13" s="210">
        <v>5.1332014005175823</v>
      </c>
      <c r="E13" s="214"/>
      <c r="F13" s="207" t="s">
        <v>142</v>
      </c>
      <c r="G13" s="208" t="s">
        <v>229</v>
      </c>
      <c r="H13" s="211">
        <v>4598</v>
      </c>
      <c r="I13" s="210">
        <v>6.5669765913992313</v>
      </c>
      <c r="L13" s="212"/>
      <c r="M13" s="212"/>
    </row>
    <row r="14" spans="1:13">
      <c r="A14" s="207" t="s">
        <v>143</v>
      </c>
      <c r="B14" s="208" t="s">
        <v>152</v>
      </c>
      <c r="C14" s="209">
        <v>1378</v>
      </c>
      <c r="D14" s="210">
        <v>4.195463540873801</v>
      </c>
      <c r="E14" s="210"/>
      <c r="F14" s="207" t="s">
        <v>143</v>
      </c>
      <c r="G14" s="208" t="s">
        <v>233</v>
      </c>
      <c r="H14" s="211">
        <v>3941</v>
      </c>
      <c r="I14" s="210">
        <v>5.6286330462601937</v>
      </c>
      <c r="L14" s="215"/>
      <c r="M14" s="215"/>
    </row>
    <row r="15" spans="1:13">
      <c r="A15" s="207" t="s">
        <v>144</v>
      </c>
      <c r="B15" s="208" t="s">
        <v>230</v>
      </c>
      <c r="C15" s="209">
        <v>1085</v>
      </c>
      <c r="D15" s="210">
        <v>3.3033947328360482</v>
      </c>
      <c r="E15" s="210"/>
      <c r="F15" s="207" t="s">
        <v>144</v>
      </c>
      <c r="G15" s="208" t="s">
        <v>234</v>
      </c>
      <c r="H15" s="211">
        <v>3051</v>
      </c>
      <c r="I15" s="210">
        <v>4.3575131753716958</v>
      </c>
      <c r="L15" s="215"/>
      <c r="M15" s="215"/>
    </row>
    <row r="16" spans="1:13">
      <c r="A16" s="207" t="s">
        <v>145</v>
      </c>
      <c r="B16" s="208" t="s">
        <v>154</v>
      </c>
      <c r="C16" s="209">
        <v>913</v>
      </c>
      <c r="D16" s="210">
        <v>2.7797229410869235</v>
      </c>
      <c r="E16" s="210"/>
      <c r="F16" s="207" t="s">
        <v>145</v>
      </c>
      <c r="G16" s="208" t="s">
        <v>235</v>
      </c>
      <c r="H16" s="211">
        <v>1944</v>
      </c>
      <c r="I16" s="210">
        <v>2.7764685719182483</v>
      </c>
      <c r="L16" s="215"/>
      <c r="M16" s="215"/>
    </row>
    <row r="17" spans="1:13" s="218" customFormat="1">
      <c r="A17" s="216" t="s">
        <v>146</v>
      </c>
      <c r="B17" s="208" t="s">
        <v>150</v>
      </c>
      <c r="C17" s="209">
        <v>870</v>
      </c>
      <c r="D17" s="210">
        <v>2.6488049931496422</v>
      </c>
      <c r="E17" s="217"/>
      <c r="F17" s="216" t="s">
        <v>146</v>
      </c>
      <c r="G17" s="208" t="s">
        <v>164</v>
      </c>
      <c r="H17" s="211">
        <v>1852</v>
      </c>
      <c r="I17" s="210">
        <v>2.6450719111073027</v>
      </c>
      <c r="J17" s="1"/>
      <c r="L17" s="215"/>
      <c r="M17" s="215"/>
    </row>
    <row r="18" spans="1:13">
      <c r="A18" s="207" t="s">
        <v>147</v>
      </c>
      <c r="B18" s="208" t="s">
        <v>231</v>
      </c>
      <c r="C18" s="209">
        <v>818</v>
      </c>
      <c r="D18" s="210">
        <v>2.4904856142487439</v>
      </c>
      <c r="E18" s="210"/>
      <c r="F18" s="207" t="s">
        <v>147</v>
      </c>
      <c r="G18" s="208" t="s">
        <v>236</v>
      </c>
      <c r="H18" s="211">
        <v>1628</v>
      </c>
      <c r="I18" s="210">
        <v>2.3251496065241297</v>
      </c>
      <c r="L18" s="215"/>
      <c r="M18" s="215"/>
    </row>
    <row r="19" spans="1:13">
      <c r="A19" s="207" t="s">
        <v>148</v>
      </c>
      <c r="B19" s="208" t="s">
        <v>153</v>
      </c>
      <c r="C19" s="209">
        <v>782</v>
      </c>
      <c r="D19" s="210">
        <v>2.3808798903942763</v>
      </c>
      <c r="E19" s="210"/>
      <c r="F19" s="207" t="s">
        <v>148</v>
      </c>
      <c r="G19" s="208" t="s">
        <v>237</v>
      </c>
      <c r="H19" s="211">
        <v>1617</v>
      </c>
      <c r="I19" s="210">
        <v>2.3094391362097775</v>
      </c>
      <c r="K19" s="219"/>
      <c r="L19" s="215"/>
      <c r="M19" s="215"/>
    </row>
    <row r="20" spans="1:13">
      <c r="A20" s="220"/>
      <c r="B20" s="221" t="s">
        <v>155</v>
      </c>
      <c r="C20" s="222">
        <v>18068</v>
      </c>
      <c r="D20" s="223">
        <v>55.009894961181303</v>
      </c>
      <c r="E20" s="223"/>
      <c r="F20" s="224"/>
      <c r="G20" s="221" t="s">
        <v>155</v>
      </c>
      <c r="H20" s="225">
        <v>43673</v>
      </c>
      <c r="I20" s="223">
        <v>62.374851821700446</v>
      </c>
    </row>
    <row r="21" spans="1:13">
      <c r="A21" s="226"/>
      <c r="B21" s="227" t="s">
        <v>157</v>
      </c>
      <c r="C21" s="228">
        <v>32845</v>
      </c>
      <c r="D21" s="229">
        <v>100</v>
      </c>
      <c r="E21" s="224"/>
      <c r="F21" s="226"/>
      <c r="G21" s="227" t="s">
        <v>157</v>
      </c>
      <c r="H21" s="230">
        <v>70017</v>
      </c>
      <c r="I21" s="229">
        <v>100</v>
      </c>
    </row>
    <row r="22" spans="1:13">
      <c r="A22" s="224"/>
      <c r="B22" s="220"/>
      <c r="C22" s="231"/>
      <c r="D22" s="223"/>
      <c r="E22" s="224"/>
      <c r="F22" s="224"/>
      <c r="G22" s="232"/>
      <c r="H22" s="233"/>
      <c r="I22" s="223"/>
    </row>
    <row r="23" spans="1:13" ht="30" customHeight="1">
      <c r="A23" s="362" t="s">
        <v>165</v>
      </c>
      <c r="B23" s="362"/>
      <c r="C23" s="362"/>
      <c r="D23" s="362"/>
      <c r="E23" s="362"/>
      <c r="F23" s="362"/>
      <c r="G23" s="362"/>
      <c r="H23" s="362"/>
      <c r="I23" s="362"/>
      <c r="J23" s="105"/>
    </row>
    <row r="24" spans="1:13" ht="15.75">
      <c r="A24" s="123" t="s">
        <v>252</v>
      </c>
      <c r="B24" s="235"/>
      <c r="C24" s="235"/>
      <c r="D24" s="235"/>
      <c r="E24" s="235"/>
      <c r="F24" s="235"/>
      <c r="G24" s="235"/>
      <c r="H24" s="235"/>
      <c r="I24" s="235"/>
    </row>
    <row r="25" spans="1:13" ht="13.5" customHeight="1">
      <c r="A25" s="234" t="s">
        <v>172</v>
      </c>
      <c r="B25" s="235"/>
      <c r="C25" s="235"/>
      <c r="D25" s="235"/>
      <c r="E25" s="235"/>
      <c r="F25" s="235"/>
      <c r="G25" s="235"/>
      <c r="H25" s="235"/>
      <c r="I25" s="235"/>
    </row>
    <row r="26" spans="1:13">
      <c r="A26" s="236"/>
      <c r="B26" s="237"/>
      <c r="C26" s="237"/>
      <c r="D26" s="237"/>
      <c r="E26" s="237"/>
      <c r="F26" s="237"/>
      <c r="G26" s="237"/>
      <c r="H26" s="237"/>
      <c r="I26" s="237"/>
    </row>
    <row r="28" spans="1:13">
      <c r="B28" s="212"/>
    </row>
    <row r="29" spans="1:13">
      <c r="B29" s="212"/>
    </row>
  </sheetData>
  <mergeCells count="1">
    <mergeCell ref="A23:I23"/>
  </mergeCells>
  <pageMargins left="0.86614173228346458" right="0.6692913385826772" top="0.74803149606299213" bottom="0.43307086614173229" header="0.35433070866141736" footer="0.35433070866141736"/>
  <pageSetup paperSize="9" orientation="landscape" verticalDpi="4294967295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1A5E3-FD87-466E-8EDE-88235B07CC57}">
  <dimension ref="A2:M29"/>
  <sheetViews>
    <sheetView showGridLines="0" zoomScaleNormal="100" workbookViewId="0">
      <selection activeCell="A4" sqref="A4"/>
    </sheetView>
  </sheetViews>
  <sheetFormatPr baseColWidth="10" defaultColWidth="11.42578125" defaultRowHeight="15"/>
  <cols>
    <col min="1" max="1" width="3" style="1" customWidth="1"/>
    <col min="2" max="2" width="41.42578125" style="1" customWidth="1"/>
    <col min="3" max="3" width="10" style="1" customWidth="1"/>
    <col min="4" max="4" width="9.28515625" style="1" customWidth="1"/>
    <col min="5" max="5" width="4.5703125" style="1" customWidth="1"/>
    <col min="6" max="6" width="3.28515625" style="1" customWidth="1"/>
    <col min="7" max="7" width="42.140625" style="1" customWidth="1"/>
    <col min="8" max="9" width="9.28515625" style="1" customWidth="1"/>
    <col min="10" max="11" width="11.42578125" style="1"/>
    <col min="12" max="12" width="38.140625" style="1" customWidth="1"/>
    <col min="13" max="16384" width="11.42578125" style="1"/>
  </cols>
  <sheetData>
    <row r="2" spans="1:13">
      <c r="B2" s="194"/>
    </row>
    <row r="4" spans="1:13" ht="18">
      <c r="A4" s="60" t="s">
        <v>168</v>
      </c>
      <c r="B4" s="127"/>
      <c r="C4" s="85"/>
      <c r="D4" s="85"/>
      <c r="F4" s="156"/>
      <c r="G4" s="156"/>
      <c r="H4" s="156"/>
      <c r="I4" s="156"/>
      <c r="J4" s="195"/>
      <c r="K4" s="195"/>
    </row>
    <row r="5" spans="1:13" ht="18">
      <c r="A5" s="335" t="s">
        <v>133</v>
      </c>
      <c r="B5" s="85"/>
      <c r="C5" s="85"/>
      <c r="D5" s="85"/>
      <c r="E5" s="88"/>
      <c r="F5" s="88"/>
      <c r="G5" s="88"/>
      <c r="H5" s="88"/>
      <c r="I5" s="337" t="s">
        <v>6</v>
      </c>
      <c r="L5" s="90"/>
    </row>
    <row r="6" spans="1:13" ht="18">
      <c r="A6" s="196"/>
      <c r="B6" s="196"/>
      <c r="C6" s="196"/>
      <c r="D6" s="196"/>
      <c r="E6" s="196"/>
      <c r="F6" s="196"/>
      <c r="G6" s="196"/>
      <c r="H6" s="196"/>
      <c r="I6" s="196"/>
      <c r="L6" s="90"/>
    </row>
    <row r="7" spans="1:13" ht="18">
      <c r="A7" s="197"/>
      <c r="B7" s="197"/>
      <c r="C7" s="197"/>
      <c r="D7" s="197"/>
      <c r="E7" s="198"/>
      <c r="F7" s="198"/>
      <c r="G7" s="198"/>
      <c r="H7" s="197"/>
      <c r="I7" s="197"/>
      <c r="L7" s="90"/>
    </row>
    <row r="8" spans="1:13" ht="18">
      <c r="A8" s="199"/>
      <c r="B8" s="200" t="s">
        <v>134</v>
      </c>
      <c r="C8" s="199"/>
      <c r="D8" s="199"/>
      <c r="E8" s="201"/>
      <c r="F8" s="199"/>
      <c r="G8" s="200" t="s">
        <v>135</v>
      </c>
      <c r="H8" s="199"/>
      <c r="I8" s="199"/>
    </row>
    <row r="9" spans="1:13" ht="54">
      <c r="A9" s="202"/>
      <c r="B9" s="203" t="s">
        <v>136</v>
      </c>
      <c r="C9" s="204" t="s">
        <v>2</v>
      </c>
      <c r="D9" s="205" t="s">
        <v>137</v>
      </c>
      <c r="E9" s="206"/>
      <c r="F9" s="202"/>
      <c r="G9" s="203" t="s">
        <v>136</v>
      </c>
      <c r="H9" s="204" t="s">
        <v>2</v>
      </c>
      <c r="I9" s="205" t="s">
        <v>138</v>
      </c>
    </row>
    <row r="10" spans="1:13">
      <c r="A10" s="207" t="s">
        <v>139</v>
      </c>
      <c r="B10" s="208" t="s">
        <v>229</v>
      </c>
      <c r="C10" s="209">
        <v>157</v>
      </c>
      <c r="D10" s="210">
        <v>22.622478386167145</v>
      </c>
      <c r="E10" s="210"/>
      <c r="F10" s="207" t="s">
        <v>139</v>
      </c>
      <c r="G10" s="208" t="s">
        <v>156</v>
      </c>
      <c r="H10" s="211">
        <v>248</v>
      </c>
      <c r="I10" s="210">
        <v>15.012106537530267</v>
      </c>
      <c r="L10" s="212"/>
      <c r="M10" s="212"/>
    </row>
    <row r="11" spans="1:13">
      <c r="A11" s="207" t="s">
        <v>140</v>
      </c>
      <c r="B11" s="213" t="s">
        <v>149</v>
      </c>
      <c r="C11" s="209">
        <v>55</v>
      </c>
      <c r="D11" s="210">
        <v>7.9250720461095101</v>
      </c>
      <c r="E11" s="210"/>
      <c r="F11" s="207" t="s">
        <v>140</v>
      </c>
      <c r="G11" s="213" t="s">
        <v>232</v>
      </c>
      <c r="H11" s="211">
        <v>168</v>
      </c>
      <c r="I11" s="210">
        <v>10.169491525423728</v>
      </c>
      <c r="L11" s="212"/>
      <c r="M11" s="212"/>
    </row>
    <row r="12" spans="1:13">
      <c r="A12" s="207" t="s">
        <v>141</v>
      </c>
      <c r="B12" s="208" t="s">
        <v>152</v>
      </c>
      <c r="C12" s="209">
        <v>49</v>
      </c>
      <c r="D12" s="210">
        <v>7.0605187319884726</v>
      </c>
      <c r="E12" s="210"/>
      <c r="F12" s="207" t="s">
        <v>141</v>
      </c>
      <c r="G12" s="208" t="s">
        <v>230</v>
      </c>
      <c r="H12" s="211">
        <v>150</v>
      </c>
      <c r="I12" s="210">
        <v>9.079903147699758</v>
      </c>
      <c r="L12" s="212"/>
      <c r="M12" s="212"/>
    </row>
    <row r="13" spans="1:13">
      <c r="A13" s="207" t="s">
        <v>142</v>
      </c>
      <c r="B13" s="208" t="s">
        <v>151</v>
      </c>
      <c r="C13" s="209">
        <v>48</v>
      </c>
      <c r="D13" s="210">
        <v>6.9164265129682994</v>
      </c>
      <c r="E13" s="214"/>
      <c r="F13" s="207" t="s">
        <v>142</v>
      </c>
      <c r="G13" s="208" t="s">
        <v>233</v>
      </c>
      <c r="H13" s="211">
        <v>134</v>
      </c>
      <c r="I13" s="210">
        <v>8.1113801452784511</v>
      </c>
      <c r="L13" s="212"/>
      <c r="M13" s="212"/>
    </row>
    <row r="14" spans="1:13">
      <c r="A14" s="207" t="s">
        <v>143</v>
      </c>
      <c r="B14" s="208" t="s">
        <v>150</v>
      </c>
      <c r="C14" s="209">
        <v>32</v>
      </c>
      <c r="D14" s="210">
        <v>4.6109510086455332</v>
      </c>
      <c r="E14" s="210"/>
      <c r="F14" s="207" t="s">
        <v>143</v>
      </c>
      <c r="G14" s="208" t="s">
        <v>229</v>
      </c>
      <c r="H14" s="211">
        <v>119</v>
      </c>
      <c r="I14" s="210">
        <v>7.2033898305084749</v>
      </c>
      <c r="L14" s="215"/>
      <c r="M14" s="215"/>
    </row>
    <row r="15" spans="1:13">
      <c r="A15" s="207" t="s">
        <v>144</v>
      </c>
      <c r="B15" s="208" t="s">
        <v>163</v>
      </c>
      <c r="C15" s="209">
        <v>32</v>
      </c>
      <c r="D15" s="210">
        <v>4.6109510086455332</v>
      </c>
      <c r="E15" s="210"/>
      <c r="F15" s="207" t="s">
        <v>144</v>
      </c>
      <c r="G15" s="208" t="s">
        <v>237</v>
      </c>
      <c r="H15" s="211">
        <v>64</v>
      </c>
      <c r="I15" s="210">
        <v>3.87409200968523</v>
      </c>
      <c r="L15" s="215"/>
      <c r="M15" s="215"/>
    </row>
    <row r="16" spans="1:13">
      <c r="A16" s="207" t="s">
        <v>145</v>
      </c>
      <c r="B16" s="208" t="s">
        <v>154</v>
      </c>
      <c r="C16" s="209">
        <v>28</v>
      </c>
      <c r="D16" s="210">
        <v>4.0345821325648412</v>
      </c>
      <c r="E16" s="210"/>
      <c r="F16" s="207" t="s">
        <v>145</v>
      </c>
      <c r="G16" s="208" t="s">
        <v>238</v>
      </c>
      <c r="H16" s="211">
        <v>50</v>
      </c>
      <c r="I16" s="210">
        <v>3.026634382566586</v>
      </c>
      <c r="L16" s="215"/>
      <c r="M16" s="215"/>
    </row>
    <row r="17" spans="1:13" s="218" customFormat="1">
      <c r="A17" s="216" t="s">
        <v>146</v>
      </c>
      <c r="B17" s="208" t="s">
        <v>230</v>
      </c>
      <c r="C17" s="209">
        <v>25</v>
      </c>
      <c r="D17" s="210">
        <v>3.6023054755043229</v>
      </c>
      <c r="E17" s="217"/>
      <c r="F17" s="216" t="s">
        <v>146</v>
      </c>
      <c r="G17" s="208" t="s">
        <v>234</v>
      </c>
      <c r="H17" s="211">
        <v>47</v>
      </c>
      <c r="I17" s="210">
        <v>2.845036319612591</v>
      </c>
      <c r="J17" s="1"/>
      <c r="L17" s="215"/>
      <c r="M17" s="215"/>
    </row>
    <row r="18" spans="1:13">
      <c r="A18" s="207" t="s">
        <v>147</v>
      </c>
      <c r="B18" s="208" t="s">
        <v>153</v>
      </c>
      <c r="C18" s="209">
        <v>24</v>
      </c>
      <c r="D18" s="210">
        <v>3.4582132564841497</v>
      </c>
      <c r="E18" s="210"/>
      <c r="F18" s="207" t="s">
        <v>147</v>
      </c>
      <c r="G18" s="208" t="s">
        <v>239</v>
      </c>
      <c r="H18" s="211">
        <v>40</v>
      </c>
      <c r="I18" s="210">
        <v>2.4213075060532687</v>
      </c>
      <c r="L18" s="215"/>
      <c r="M18" s="215"/>
    </row>
    <row r="19" spans="1:13">
      <c r="A19" s="207" t="s">
        <v>148</v>
      </c>
      <c r="B19" s="208" t="s">
        <v>231</v>
      </c>
      <c r="C19" s="209">
        <v>21</v>
      </c>
      <c r="D19" s="210">
        <v>3.0259365994236309</v>
      </c>
      <c r="E19" s="210"/>
      <c r="F19" s="207" t="s">
        <v>148</v>
      </c>
      <c r="G19" s="208" t="s">
        <v>164</v>
      </c>
      <c r="H19" s="211">
        <v>39</v>
      </c>
      <c r="I19" s="210">
        <v>2.360774818401937</v>
      </c>
      <c r="K19" s="219"/>
      <c r="L19" s="215"/>
      <c r="M19" s="215"/>
    </row>
    <row r="20" spans="1:13">
      <c r="A20" s="220"/>
      <c r="B20" s="221" t="s">
        <v>155</v>
      </c>
      <c r="C20" s="222">
        <v>471</v>
      </c>
      <c r="D20" s="223">
        <v>67.867435158501436</v>
      </c>
      <c r="E20" s="223"/>
      <c r="F20" s="224"/>
      <c r="G20" s="221" t="s">
        <v>155</v>
      </c>
      <c r="H20" s="225">
        <v>1059</v>
      </c>
      <c r="I20" s="223">
        <v>64.104116222760297</v>
      </c>
    </row>
    <row r="21" spans="1:13">
      <c r="A21" s="226"/>
      <c r="B21" s="227" t="s">
        <v>157</v>
      </c>
      <c r="C21" s="228">
        <v>694</v>
      </c>
      <c r="D21" s="229">
        <v>100</v>
      </c>
      <c r="E21" s="224"/>
      <c r="F21" s="226"/>
      <c r="G21" s="227" t="s">
        <v>157</v>
      </c>
      <c r="H21" s="230">
        <v>1652</v>
      </c>
      <c r="I21" s="229">
        <v>100</v>
      </c>
    </row>
    <row r="22" spans="1:13">
      <c r="A22" s="224"/>
      <c r="B22" s="220"/>
      <c r="C22" s="231"/>
      <c r="D22" s="223"/>
      <c r="E22" s="224"/>
      <c r="F22" s="224"/>
      <c r="G22" s="232"/>
      <c r="H22" s="233"/>
      <c r="I22" s="223"/>
    </row>
    <row r="23" spans="1:13" ht="30" customHeight="1">
      <c r="A23" s="362" t="s">
        <v>165</v>
      </c>
      <c r="B23" s="362"/>
      <c r="C23" s="362"/>
      <c r="D23" s="362"/>
      <c r="E23" s="362"/>
      <c r="F23" s="362"/>
      <c r="G23" s="362"/>
      <c r="H23" s="362"/>
      <c r="I23" s="362"/>
      <c r="J23" s="105"/>
    </row>
    <row r="24" spans="1:13" ht="15.75">
      <c r="A24" s="123" t="s">
        <v>252</v>
      </c>
      <c r="B24" s="235"/>
      <c r="C24" s="235"/>
      <c r="D24" s="235"/>
      <c r="E24" s="235"/>
      <c r="F24" s="235"/>
      <c r="G24" s="235"/>
      <c r="H24" s="235"/>
      <c r="I24" s="235"/>
    </row>
    <row r="25" spans="1:13" ht="13.5" customHeight="1">
      <c r="A25" s="234" t="s">
        <v>172</v>
      </c>
      <c r="B25" s="235"/>
      <c r="C25" s="235"/>
      <c r="D25" s="235"/>
      <c r="E25" s="235"/>
      <c r="F25" s="235"/>
      <c r="G25" s="235"/>
      <c r="H25" s="235"/>
      <c r="I25" s="235"/>
    </row>
    <row r="26" spans="1:13">
      <c r="A26" s="236"/>
      <c r="B26" s="237"/>
      <c r="C26" s="237"/>
      <c r="D26" s="237"/>
      <c r="E26" s="237"/>
      <c r="F26" s="237"/>
      <c r="G26" s="237"/>
      <c r="H26" s="237"/>
      <c r="I26" s="237"/>
    </row>
    <row r="28" spans="1:13">
      <c r="B28" s="212"/>
    </row>
    <row r="29" spans="1:13">
      <c r="B29" s="212"/>
    </row>
  </sheetData>
  <mergeCells count="1">
    <mergeCell ref="A23:I23"/>
  </mergeCells>
  <pageMargins left="0.86614173228346458" right="0.6692913385826772" top="0.74803149606299213" bottom="0.43307086614173229" header="0.35433070866141736" footer="0.35433070866141736"/>
  <pageSetup paperSize="9" orientation="landscape" verticalDpi="4294967295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14723-4D55-4F4A-B3D6-96632E35E140}">
  <dimension ref="A2:M29"/>
  <sheetViews>
    <sheetView showGridLines="0" zoomScaleNormal="100" workbookViewId="0">
      <selection activeCell="A4" sqref="A4"/>
    </sheetView>
  </sheetViews>
  <sheetFormatPr baseColWidth="10" defaultColWidth="11.42578125" defaultRowHeight="15"/>
  <cols>
    <col min="1" max="1" width="3" style="1" customWidth="1"/>
    <col min="2" max="2" width="41.42578125" style="1" customWidth="1"/>
    <col min="3" max="3" width="10" style="1" customWidth="1"/>
    <col min="4" max="4" width="9.28515625" style="1" customWidth="1"/>
    <col min="5" max="5" width="4.5703125" style="1" customWidth="1"/>
    <col min="6" max="6" width="3.28515625" style="1" customWidth="1"/>
    <col min="7" max="7" width="42.140625" style="1" customWidth="1"/>
    <col min="8" max="9" width="9.28515625" style="1" customWidth="1"/>
    <col min="10" max="11" width="11.42578125" style="1"/>
    <col min="12" max="12" width="38.140625" style="1" customWidth="1"/>
    <col min="13" max="16384" width="11.42578125" style="1"/>
  </cols>
  <sheetData>
    <row r="2" spans="1:13">
      <c r="B2" s="194"/>
    </row>
    <row r="4" spans="1:13" ht="18">
      <c r="A4" s="60" t="s">
        <v>168</v>
      </c>
      <c r="B4" s="127"/>
      <c r="C4" s="85"/>
      <c r="D4" s="85"/>
      <c r="F4" s="156"/>
      <c r="G4" s="156"/>
      <c r="H4" s="156"/>
      <c r="I4" s="156"/>
      <c r="J4" s="195"/>
      <c r="K4" s="195"/>
    </row>
    <row r="5" spans="1:13" ht="18">
      <c r="A5" s="335" t="s">
        <v>133</v>
      </c>
      <c r="B5" s="85"/>
      <c r="C5" s="85"/>
      <c r="D5" s="85"/>
      <c r="E5" s="88"/>
      <c r="F5" s="88"/>
      <c r="G5" s="88"/>
      <c r="H5" s="88"/>
      <c r="I5" s="337" t="s">
        <v>7</v>
      </c>
      <c r="L5" s="90"/>
    </row>
    <row r="6" spans="1:13" ht="18">
      <c r="A6" s="196"/>
      <c r="B6" s="196"/>
      <c r="C6" s="196"/>
      <c r="D6" s="196"/>
      <c r="E6" s="196"/>
      <c r="F6" s="196"/>
      <c r="G6" s="196"/>
      <c r="H6" s="196"/>
      <c r="I6" s="196"/>
      <c r="L6" s="90"/>
    </row>
    <row r="7" spans="1:13" ht="18">
      <c r="A7" s="197"/>
      <c r="B7" s="197"/>
      <c r="C7" s="197"/>
      <c r="D7" s="197"/>
      <c r="E7" s="198"/>
      <c r="F7" s="198"/>
      <c r="G7" s="198"/>
      <c r="H7" s="197"/>
      <c r="I7" s="197"/>
      <c r="L7" s="90"/>
    </row>
    <row r="8" spans="1:13" ht="18">
      <c r="A8" s="199"/>
      <c r="B8" s="200" t="s">
        <v>134</v>
      </c>
      <c r="C8" s="199"/>
      <c r="D8" s="199"/>
      <c r="E8" s="201"/>
      <c r="F8" s="199"/>
      <c r="G8" s="200" t="s">
        <v>135</v>
      </c>
      <c r="H8" s="199"/>
      <c r="I8" s="199"/>
    </row>
    <row r="9" spans="1:13" ht="54">
      <c r="A9" s="202"/>
      <c r="B9" s="203" t="s">
        <v>136</v>
      </c>
      <c r="C9" s="204" t="s">
        <v>2</v>
      </c>
      <c r="D9" s="205" t="s">
        <v>137</v>
      </c>
      <c r="E9" s="206"/>
      <c r="F9" s="202"/>
      <c r="G9" s="203" t="s">
        <v>136</v>
      </c>
      <c r="H9" s="204" t="s">
        <v>2</v>
      </c>
      <c r="I9" s="205" t="s">
        <v>138</v>
      </c>
    </row>
    <row r="10" spans="1:13">
      <c r="A10" s="207" t="s">
        <v>139</v>
      </c>
      <c r="B10" s="208" t="s">
        <v>229</v>
      </c>
      <c r="C10" s="209">
        <v>442</v>
      </c>
      <c r="D10" s="210">
        <v>18.953687821612348</v>
      </c>
      <c r="E10" s="210"/>
      <c r="F10" s="207" t="s">
        <v>139</v>
      </c>
      <c r="G10" s="208" t="s">
        <v>232</v>
      </c>
      <c r="H10" s="211">
        <v>723</v>
      </c>
      <c r="I10" s="210">
        <v>15.591977571705844</v>
      </c>
      <c r="L10" s="212"/>
      <c r="M10" s="212"/>
    </row>
    <row r="11" spans="1:13">
      <c r="A11" s="207" t="s">
        <v>140</v>
      </c>
      <c r="B11" s="213" t="s">
        <v>149</v>
      </c>
      <c r="C11" s="209">
        <v>135</v>
      </c>
      <c r="D11" s="210">
        <v>5.7890222984562607</v>
      </c>
      <c r="E11" s="210"/>
      <c r="F11" s="207" t="s">
        <v>140</v>
      </c>
      <c r="G11" s="213" t="s">
        <v>230</v>
      </c>
      <c r="H11" s="211">
        <v>590</v>
      </c>
      <c r="I11" s="210">
        <v>12.723743799870606</v>
      </c>
      <c r="L11" s="212"/>
      <c r="M11" s="212"/>
    </row>
    <row r="12" spans="1:13">
      <c r="A12" s="207" t="s">
        <v>141</v>
      </c>
      <c r="B12" s="208" t="s">
        <v>163</v>
      </c>
      <c r="C12" s="209">
        <v>126</v>
      </c>
      <c r="D12" s="210">
        <v>5.4030874785591765</v>
      </c>
      <c r="E12" s="210"/>
      <c r="F12" s="207" t="s">
        <v>141</v>
      </c>
      <c r="G12" s="208" t="s">
        <v>156</v>
      </c>
      <c r="H12" s="211">
        <v>583</v>
      </c>
      <c r="I12" s="210">
        <v>12.572784127668751</v>
      </c>
      <c r="L12" s="212"/>
      <c r="M12" s="212"/>
    </row>
    <row r="13" spans="1:13">
      <c r="A13" s="207" t="s">
        <v>142</v>
      </c>
      <c r="B13" s="208" t="s">
        <v>232</v>
      </c>
      <c r="C13" s="209">
        <v>122</v>
      </c>
      <c r="D13" s="210">
        <v>5.2315608919382504</v>
      </c>
      <c r="E13" s="214"/>
      <c r="F13" s="207" t="s">
        <v>142</v>
      </c>
      <c r="G13" s="208" t="s">
        <v>229</v>
      </c>
      <c r="H13" s="211">
        <v>286</v>
      </c>
      <c r="I13" s="210">
        <v>6.1677808928186328</v>
      </c>
      <c r="L13" s="212"/>
      <c r="M13" s="212"/>
    </row>
    <row r="14" spans="1:13">
      <c r="A14" s="207" t="s">
        <v>143</v>
      </c>
      <c r="B14" s="208" t="s">
        <v>151</v>
      </c>
      <c r="C14" s="209">
        <v>121</v>
      </c>
      <c r="D14" s="210">
        <v>5.1886792452830193</v>
      </c>
      <c r="E14" s="210"/>
      <c r="F14" s="207" t="s">
        <v>143</v>
      </c>
      <c r="G14" s="208" t="s">
        <v>233</v>
      </c>
      <c r="H14" s="211">
        <v>224</v>
      </c>
      <c r="I14" s="210">
        <v>4.8307095104593492</v>
      </c>
      <c r="L14" s="215"/>
      <c r="M14" s="215"/>
    </row>
    <row r="15" spans="1:13">
      <c r="A15" s="207" t="s">
        <v>144</v>
      </c>
      <c r="B15" s="208" t="s">
        <v>230</v>
      </c>
      <c r="C15" s="209">
        <v>100</v>
      </c>
      <c r="D15" s="210">
        <v>4.2881646655231558</v>
      </c>
      <c r="E15" s="210"/>
      <c r="F15" s="207" t="s">
        <v>144</v>
      </c>
      <c r="G15" s="208" t="s">
        <v>236</v>
      </c>
      <c r="H15" s="211">
        <v>160</v>
      </c>
      <c r="I15" s="210">
        <v>3.4505067931852489</v>
      </c>
      <c r="L15" s="215"/>
      <c r="M15" s="215"/>
    </row>
    <row r="16" spans="1:13">
      <c r="A16" s="207" t="s">
        <v>145</v>
      </c>
      <c r="B16" s="208" t="s">
        <v>152</v>
      </c>
      <c r="C16" s="209">
        <v>88</v>
      </c>
      <c r="D16" s="210">
        <v>3.7735849056603774</v>
      </c>
      <c r="E16" s="210"/>
      <c r="F16" s="207" t="s">
        <v>145</v>
      </c>
      <c r="G16" s="208" t="s">
        <v>164</v>
      </c>
      <c r="H16" s="211">
        <v>156</v>
      </c>
      <c r="I16" s="210">
        <v>3.364244123355618</v>
      </c>
      <c r="L16" s="215"/>
      <c r="M16" s="215"/>
    </row>
    <row r="17" spans="1:13" s="218" customFormat="1">
      <c r="A17" s="216" t="s">
        <v>146</v>
      </c>
      <c r="B17" s="208" t="s">
        <v>153</v>
      </c>
      <c r="C17" s="209">
        <v>86</v>
      </c>
      <c r="D17" s="210">
        <v>3.6878216123499143</v>
      </c>
      <c r="E17" s="217"/>
      <c r="F17" s="216" t="s">
        <v>146</v>
      </c>
      <c r="G17" s="208" t="s">
        <v>237</v>
      </c>
      <c r="H17" s="211">
        <v>137</v>
      </c>
      <c r="I17" s="210">
        <v>2.9544964416648694</v>
      </c>
      <c r="J17" s="1"/>
      <c r="L17" s="215"/>
      <c r="M17" s="215"/>
    </row>
    <row r="18" spans="1:13">
      <c r="A18" s="207" t="s">
        <v>147</v>
      </c>
      <c r="B18" s="208" t="s">
        <v>154</v>
      </c>
      <c r="C18" s="209">
        <v>70</v>
      </c>
      <c r="D18" s="210">
        <v>3.0017152658662094</v>
      </c>
      <c r="E18" s="210"/>
      <c r="F18" s="207" t="s">
        <v>147</v>
      </c>
      <c r="G18" s="208" t="s">
        <v>238</v>
      </c>
      <c r="H18" s="211">
        <v>105</v>
      </c>
      <c r="I18" s="210">
        <v>2.2643950830278197</v>
      </c>
      <c r="L18" s="215"/>
      <c r="M18" s="215"/>
    </row>
    <row r="19" spans="1:13">
      <c r="A19" s="207" t="s">
        <v>148</v>
      </c>
      <c r="B19" s="208" t="s">
        <v>150</v>
      </c>
      <c r="C19" s="209">
        <v>62</v>
      </c>
      <c r="D19" s="210">
        <v>2.6586620926243567</v>
      </c>
      <c r="E19" s="210"/>
      <c r="F19" s="207" t="s">
        <v>148</v>
      </c>
      <c r="G19" s="208" t="s">
        <v>235</v>
      </c>
      <c r="H19" s="211">
        <v>100</v>
      </c>
      <c r="I19" s="210">
        <v>2.1565667457407809</v>
      </c>
      <c r="K19" s="219"/>
      <c r="L19" s="215"/>
      <c r="M19" s="215"/>
    </row>
    <row r="20" spans="1:13">
      <c r="A20" s="220"/>
      <c r="B20" s="221" t="s">
        <v>155</v>
      </c>
      <c r="C20" s="222">
        <v>1352</v>
      </c>
      <c r="D20" s="223">
        <v>57.975986277873069</v>
      </c>
      <c r="E20" s="223"/>
      <c r="F20" s="224"/>
      <c r="G20" s="221" t="s">
        <v>155</v>
      </c>
      <c r="H20" s="225">
        <v>3064</v>
      </c>
      <c r="I20" s="223">
        <v>66.077205089497525</v>
      </c>
    </row>
    <row r="21" spans="1:13">
      <c r="A21" s="226"/>
      <c r="B21" s="227" t="s">
        <v>157</v>
      </c>
      <c r="C21" s="228">
        <v>2332</v>
      </c>
      <c r="D21" s="229">
        <v>100</v>
      </c>
      <c r="E21" s="224"/>
      <c r="F21" s="226"/>
      <c r="G21" s="227" t="s">
        <v>157</v>
      </c>
      <c r="H21" s="230">
        <v>4637</v>
      </c>
      <c r="I21" s="229">
        <v>100</v>
      </c>
    </row>
    <row r="22" spans="1:13">
      <c r="A22" s="224"/>
      <c r="B22" s="220"/>
      <c r="C22" s="231"/>
      <c r="D22" s="223"/>
      <c r="E22" s="224"/>
      <c r="F22" s="224"/>
      <c r="G22" s="232"/>
      <c r="H22" s="233"/>
      <c r="I22" s="223"/>
    </row>
    <row r="23" spans="1:13" ht="30" customHeight="1">
      <c r="A23" s="362" t="s">
        <v>165</v>
      </c>
      <c r="B23" s="362"/>
      <c r="C23" s="362"/>
      <c r="D23" s="362"/>
      <c r="E23" s="362"/>
      <c r="F23" s="362"/>
      <c r="G23" s="362"/>
      <c r="H23" s="362"/>
      <c r="I23" s="362"/>
      <c r="J23" s="105"/>
    </row>
    <row r="24" spans="1:13" ht="15.75">
      <c r="A24" s="123" t="s">
        <v>252</v>
      </c>
      <c r="B24" s="235"/>
      <c r="C24" s="235"/>
      <c r="D24" s="235"/>
      <c r="E24" s="235"/>
      <c r="F24" s="235"/>
      <c r="G24" s="235"/>
      <c r="H24" s="235"/>
      <c r="I24" s="235"/>
    </row>
    <row r="25" spans="1:13" ht="13.5" customHeight="1">
      <c r="A25" s="234" t="s">
        <v>172</v>
      </c>
      <c r="B25" s="235"/>
      <c r="C25" s="235"/>
      <c r="D25" s="235"/>
      <c r="E25" s="235"/>
      <c r="F25" s="235"/>
      <c r="G25" s="235"/>
      <c r="H25" s="235"/>
      <c r="I25" s="235"/>
    </row>
    <row r="26" spans="1:13">
      <c r="A26" s="236"/>
      <c r="B26" s="237"/>
      <c r="C26" s="237"/>
      <c r="D26" s="237"/>
      <c r="E26" s="237"/>
      <c r="F26" s="237"/>
      <c r="G26" s="237"/>
      <c r="H26" s="237"/>
      <c r="I26" s="237"/>
    </row>
    <row r="28" spans="1:13">
      <c r="B28" s="212"/>
    </row>
    <row r="29" spans="1:13">
      <c r="B29" s="212"/>
    </row>
  </sheetData>
  <mergeCells count="1">
    <mergeCell ref="A23:I23"/>
  </mergeCells>
  <pageMargins left="0.86614173228346458" right="0.6692913385826772" top="0.74803149606299213" bottom="0.43307086614173229" header="0.35433070866141736" footer="0.35433070866141736"/>
  <pageSetup paperSize="9" orientation="landscape" verticalDpi="4294967295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E1CA4-BF8A-4655-81FB-ABC635626EF6}">
  <dimension ref="A2:M29"/>
  <sheetViews>
    <sheetView showGridLines="0" zoomScaleNormal="100" workbookViewId="0">
      <selection activeCell="A4" sqref="A4"/>
    </sheetView>
  </sheetViews>
  <sheetFormatPr baseColWidth="10" defaultColWidth="11.42578125" defaultRowHeight="15"/>
  <cols>
    <col min="1" max="1" width="3" style="1" customWidth="1"/>
    <col min="2" max="2" width="41.42578125" style="1" customWidth="1"/>
    <col min="3" max="3" width="10" style="1" customWidth="1"/>
    <col min="4" max="4" width="9.28515625" style="1" customWidth="1"/>
    <col min="5" max="5" width="4.5703125" style="1" customWidth="1"/>
    <col min="6" max="6" width="3.28515625" style="1" customWidth="1"/>
    <col min="7" max="7" width="42.140625" style="1" customWidth="1"/>
    <col min="8" max="9" width="9.28515625" style="1" customWidth="1"/>
    <col min="10" max="11" width="11.42578125" style="1"/>
    <col min="12" max="12" width="38.140625" style="1" customWidth="1"/>
    <col min="13" max="16384" width="11.42578125" style="1"/>
  </cols>
  <sheetData>
    <row r="2" spans="1:13">
      <c r="B2" s="194"/>
    </row>
    <row r="4" spans="1:13" ht="18">
      <c r="A4" s="60" t="s">
        <v>168</v>
      </c>
      <c r="B4" s="127"/>
      <c r="C4" s="85"/>
      <c r="D4" s="85"/>
      <c r="F4" s="156"/>
      <c r="G4" s="156"/>
      <c r="H4" s="156"/>
      <c r="I4" s="156"/>
      <c r="J4" s="195"/>
      <c r="K4" s="195"/>
    </row>
    <row r="5" spans="1:13" ht="18">
      <c r="A5" s="335" t="s">
        <v>133</v>
      </c>
      <c r="B5" s="85"/>
      <c r="C5" s="85"/>
      <c r="D5" s="85"/>
      <c r="E5" s="88"/>
      <c r="F5" s="88"/>
      <c r="G5" s="88"/>
      <c r="H5" s="88"/>
      <c r="I5" s="337" t="s">
        <v>8</v>
      </c>
      <c r="L5" s="90"/>
    </row>
    <row r="6" spans="1:13" ht="18">
      <c r="A6" s="196"/>
      <c r="B6" s="196"/>
      <c r="C6" s="196"/>
      <c r="D6" s="196"/>
      <c r="E6" s="196"/>
      <c r="F6" s="196"/>
      <c r="G6" s="196"/>
      <c r="H6" s="196"/>
      <c r="I6" s="196"/>
      <c r="L6" s="90"/>
    </row>
    <row r="7" spans="1:13" ht="18">
      <c r="A7" s="197"/>
      <c r="B7" s="197"/>
      <c r="C7" s="197"/>
      <c r="D7" s="197"/>
      <c r="E7" s="198"/>
      <c r="F7" s="198"/>
      <c r="G7" s="198"/>
      <c r="H7" s="197"/>
      <c r="I7" s="197"/>
      <c r="L7" s="90"/>
    </row>
    <row r="8" spans="1:13" ht="18">
      <c r="A8" s="199"/>
      <c r="B8" s="200" t="s">
        <v>134</v>
      </c>
      <c r="C8" s="199"/>
      <c r="D8" s="199"/>
      <c r="E8" s="201"/>
      <c r="F8" s="199"/>
      <c r="G8" s="200" t="s">
        <v>135</v>
      </c>
      <c r="H8" s="199"/>
      <c r="I8" s="199"/>
    </row>
    <row r="9" spans="1:13" ht="54">
      <c r="A9" s="202"/>
      <c r="B9" s="203" t="s">
        <v>136</v>
      </c>
      <c r="C9" s="204" t="s">
        <v>2</v>
      </c>
      <c r="D9" s="205" t="s">
        <v>137</v>
      </c>
      <c r="E9" s="206"/>
      <c r="F9" s="202"/>
      <c r="G9" s="203" t="s">
        <v>136</v>
      </c>
      <c r="H9" s="204" t="s">
        <v>2</v>
      </c>
      <c r="I9" s="205" t="s">
        <v>138</v>
      </c>
    </row>
    <row r="10" spans="1:13">
      <c r="A10" s="207" t="s">
        <v>139</v>
      </c>
      <c r="B10" s="208" t="s">
        <v>229</v>
      </c>
      <c r="C10" s="209">
        <v>980</v>
      </c>
      <c r="D10" s="210">
        <v>21.37870855148342</v>
      </c>
      <c r="E10" s="210"/>
      <c r="F10" s="207" t="s">
        <v>139</v>
      </c>
      <c r="G10" s="208" t="s">
        <v>232</v>
      </c>
      <c r="H10" s="211">
        <v>1643</v>
      </c>
      <c r="I10" s="210">
        <v>13.882551753274187</v>
      </c>
      <c r="L10" s="212"/>
      <c r="M10" s="212"/>
    </row>
    <row r="11" spans="1:13">
      <c r="A11" s="207" t="s">
        <v>140</v>
      </c>
      <c r="B11" s="213" t="s">
        <v>163</v>
      </c>
      <c r="C11" s="209">
        <v>353</v>
      </c>
      <c r="D11" s="210">
        <v>7.7006980802792322</v>
      </c>
      <c r="E11" s="210"/>
      <c r="F11" s="207" t="s">
        <v>140</v>
      </c>
      <c r="G11" s="213" t="s">
        <v>156</v>
      </c>
      <c r="H11" s="211">
        <v>1436</v>
      </c>
      <c r="I11" s="210">
        <v>12.133502323616392</v>
      </c>
      <c r="L11" s="212"/>
      <c r="M11" s="212"/>
    </row>
    <row r="12" spans="1:13">
      <c r="A12" s="207" t="s">
        <v>141</v>
      </c>
      <c r="B12" s="208" t="s">
        <v>149</v>
      </c>
      <c r="C12" s="209">
        <v>298</v>
      </c>
      <c r="D12" s="210">
        <v>6.50087260034904</v>
      </c>
      <c r="E12" s="210"/>
      <c r="F12" s="207" t="s">
        <v>141</v>
      </c>
      <c r="G12" s="208" t="s">
        <v>230</v>
      </c>
      <c r="H12" s="211">
        <v>1180</v>
      </c>
      <c r="I12" s="210">
        <v>9.9704267004647225</v>
      </c>
      <c r="L12" s="212"/>
      <c r="M12" s="212"/>
    </row>
    <row r="13" spans="1:13">
      <c r="A13" s="207" t="s">
        <v>142</v>
      </c>
      <c r="B13" s="208" t="s">
        <v>151</v>
      </c>
      <c r="C13" s="209">
        <v>266</v>
      </c>
      <c r="D13" s="210">
        <v>5.8027923211169288</v>
      </c>
      <c r="E13" s="214"/>
      <c r="F13" s="207" t="s">
        <v>142</v>
      </c>
      <c r="G13" s="208" t="s">
        <v>229</v>
      </c>
      <c r="H13" s="211">
        <v>783</v>
      </c>
      <c r="I13" s="210">
        <v>6.6159695817490496</v>
      </c>
      <c r="L13" s="212"/>
      <c r="M13" s="212"/>
    </row>
    <row r="14" spans="1:13">
      <c r="A14" s="207" t="s">
        <v>143</v>
      </c>
      <c r="B14" s="208" t="s">
        <v>152</v>
      </c>
      <c r="C14" s="209">
        <v>192</v>
      </c>
      <c r="D14" s="210">
        <v>4.1884816753926701</v>
      </c>
      <c r="E14" s="210"/>
      <c r="F14" s="207" t="s">
        <v>143</v>
      </c>
      <c r="G14" s="208" t="s">
        <v>233</v>
      </c>
      <c r="H14" s="211">
        <v>754</v>
      </c>
      <c r="I14" s="210">
        <v>6.3709336713138995</v>
      </c>
      <c r="L14" s="215"/>
      <c r="M14" s="215"/>
    </row>
    <row r="15" spans="1:13">
      <c r="A15" s="207" t="s">
        <v>144</v>
      </c>
      <c r="B15" s="208" t="s">
        <v>231</v>
      </c>
      <c r="C15" s="209">
        <v>169</v>
      </c>
      <c r="D15" s="210">
        <v>3.6867364746945901</v>
      </c>
      <c r="E15" s="210"/>
      <c r="F15" s="207" t="s">
        <v>144</v>
      </c>
      <c r="G15" s="208" t="s">
        <v>234</v>
      </c>
      <c r="H15" s="211">
        <v>436</v>
      </c>
      <c r="I15" s="210">
        <v>3.6839881706801858</v>
      </c>
      <c r="L15" s="215"/>
      <c r="M15" s="215"/>
    </row>
    <row r="16" spans="1:13">
      <c r="A16" s="207" t="s">
        <v>145</v>
      </c>
      <c r="B16" s="208" t="s">
        <v>240</v>
      </c>
      <c r="C16" s="209">
        <v>125</v>
      </c>
      <c r="D16" s="210">
        <v>2.7268760907504364</v>
      </c>
      <c r="E16" s="210"/>
      <c r="F16" s="207" t="s">
        <v>145</v>
      </c>
      <c r="G16" s="208" t="s">
        <v>236</v>
      </c>
      <c r="H16" s="211">
        <v>422</v>
      </c>
      <c r="I16" s="210">
        <v>3.5656949725390792</v>
      </c>
      <c r="L16" s="215"/>
      <c r="M16" s="215"/>
    </row>
    <row r="17" spans="1:13" s="218" customFormat="1">
      <c r="A17" s="216" t="s">
        <v>146</v>
      </c>
      <c r="B17" s="208" t="s">
        <v>150</v>
      </c>
      <c r="C17" s="209">
        <v>124</v>
      </c>
      <c r="D17" s="210">
        <v>2.7050610820244327</v>
      </c>
      <c r="E17" s="217"/>
      <c r="F17" s="216" t="s">
        <v>146</v>
      </c>
      <c r="G17" s="208" t="s">
        <v>238</v>
      </c>
      <c r="H17" s="211">
        <v>310</v>
      </c>
      <c r="I17" s="210">
        <v>2.6193493874102241</v>
      </c>
      <c r="J17" s="1"/>
      <c r="L17" s="215"/>
      <c r="M17" s="215"/>
    </row>
    <row r="18" spans="1:13">
      <c r="A18" s="207" t="s">
        <v>147</v>
      </c>
      <c r="B18" s="208" t="s">
        <v>153</v>
      </c>
      <c r="C18" s="209">
        <v>106</v>
      </c>
      <c r="D18" s="210">
        <v>2.3123909249563699</v>
      </c>
      <c r="E18" s="210"/>
      <c r="F18" s="207" t="s">
        <v>147</v>
      </c>
      <c r="G18" s="208" t="s">
        <v>237</v>
      </c>
      <c r="H18" s="211">
        <v>310</v>
      </c>
      <c r="I18" s="210">
        <v>2.6193493874102241</v>
      </c>
      <c r="L18" s="215"/>
      <c r="M18" s="215"/>
    </row>
    <row r="19" spans="1:13">
      <c r="A19" s="207" t="s">
        <v>148</v>
      </c>
      <c r="B19" s="208" t="s">
        <v>232</v>
      </c>
      <c r="C19" s="209">
        <v>104</v>
      </c>
      <c r="D19" s="210">
        <v>2.2687609075043631</v>
      </c>
      <c r="E19" s="210"/>
      <c r="F19" s="207" t="s">
        <v>148</v>
      </c>
      <c r="G19" s="208" t="s">
        <v>241</v>
      </c>
      <c r="H19" s="211">
        <v>288</v>
      </c>
      <c r="I19" s="210">
        <v>2.4334600760456273</v>
      </c>
      <c r="K19" s="219"/>
      <c r="L19" s="215"/>
      <c r="M19" s="215"/>
    </row>
    <row r="20" spans="1:13">
      <c r="A20" s="220"/>
      <c r="B20" s="221" t="s">
        <v>155</v>
      </c>
      <c r="C20" s="222">
        <v>2717</v>
      </c>
      <c r="D20" s="223">
        <v>59.271378708551481</v>
      </c>
      <c r="E20" s="223"/>
      <c r="F20" s="224"/>
      <c r="G20" s="221" t="s">
        <v>155</v>
      </c>
      <c r="H20" s="225">
        <v>7562</v>
      </c>
      <c r="I20" s="223">
        <v>63.895226024503593</v>
      </c>
    </row>
    <row r="21" spans="1:13">
      <c r="A21" s="226"/>
      <c r="B21" s="227" t="s">
        <v>157</v>
      </c>
      <c r="C21" s="228">
        <v>4584</v>
      </c>
      <c r="D21" s="229">
        <v>100</v>
      </c>
      <c r="E21" s="224"/>
      <c r="F21" s="226"/>
      <c r="G21" s="227" t="s">
        <v>157</v>
      </c>
      <c r="H21" s="230">
        <v>11835</v>
      </c>
      <c r="I21" s="229">
        <v>100</v>
      </c>
    </row>
    <row r="22" spans="1:13">
      <c r="A22" s="224"/>
      <c r="B22" s="220"/>
      <c r="C22" s="231"/>
      <c r="D22" s="223"/>
      <c r="E22" s="224"/>
      <c r="F22" s="224"/>
      <c r="G22" s="232"/>
      <c r="H22" s="233"/>
      <c r="I22" s="223"/>
    </row>
    <row r="23" spans="1:13" ht="30" customHeight="1">
      <c r="A23" s="362" t="s">
        <v>165</v>
      </c>
      <c r="B23" s="362"/>
      <c r="C23" s="362"/>
      <c r="D23" s="362"/>
      <c r="E23" s="362"/>
      <c r="F23" s="362"/>
      <c r="G23" s="362"/>
      <c r="H23" s="362"/>
      <c r="I23" s="362"/>
      <c r="J23" s="105"/>
    </row>
    <row r="24" spans="1:13" ht="15.75">
      <c r="A24" s="123" t="s">
        <v>252</v>
      </c>
      <c r="B24" s="235"/>
      <c r="C24" s="235"/>
      <c r="D24" s="235"/>
      <c r="E24" s="235"/>
      <c r="F24" s="235"/>
      <c r="G24" s="235"/>
      <c r="H24" s="235"/>
      <c r="I24" s="235"/>
    </row>
    <row r="25" spans="1:13" ht="13.5" customHeight="1">
      <c r="A25" s="234" t="s">
        <v>172</v>
      </c>
      <c r="B25" s="235"/>
      <c r="C25" s="235"/>
      <c r="D25" s="235"/>
      <c r="E25" s="235"/>
      <c r="F25" s="235"/>
      <c r="G25" s="235"/>
      <c r="H25" s="235"/>
      <c r="I25" s="235"/>
    </row>
    <row r="26" spans="1:13">
      <c r="A26" s="236"/>
      <c r="B26" s="237"/>
      <c r="C26" s="237"/>
      <c r="D26" s="237"/>
      <c r="E26" s="237"/>
      <c r="F26" s="237"/>
      <c r="G26" s="237"/>
      <c r="H26" s="237"/>
      <c r="I26" s="237"/>
    </row>
    <row r="28" spans="1:13">
      <c r="B28" s="212"/>
    </row>
    <row r="29" spans="1:13">
      <c r="B29" s="212"/>
    </row>
  </sheetData>
  <mergeCells count="1">
    <mergeCell ref="A23:I23"/>
  </mergeCells>
  <pageMargins left="0.86614173228346458" right="0.6692913385826772" top="0.74803149606299213" bottom="0.43307086614173229" header="0.35433070866141736" footer="0.35433070866141736"/>
  <pageSetup paperSize="9" orientation="landscape" verticalDpi="4294967295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1AB8F-15F8-4B40-BE15-F5963D1D83C8}">
  <dimension ref="A2:M29"/>
  <sheetViews>
    <sheetView showGridLines="0" zoomScaleNormal="100" workbookViewId="0">
      <selection activeCell="A4" sqref="A4"/>
    </sheetView>
  </sheetViews>
  <sheetFormatPr baseColWidth="10" defaultColWidth="11.42578125" defaultRowHeight="15"/>
  <cols>
    <col min="1" max="1" width="3" style="1" customWidth="1"/>
    <col min="2" max="2" width="41.42578125" style="1" customWidth="1"/>
    <col min="3" max="3" width="10" style="1" customWidth="1"/>
    <col min="4" max="4" width="9.28515625" style="1" customWidth="1"/>
    <col min="5" max="5" width="4.5703125" style="1" customWidth="1"/>
    <col min="6" max="6" width="3.28515625" style="1" customWidth="1"/>
    <col min="7" max="7" width="42.140625" style="1" customWidth="1"/>
    <col min="8" max="9" width="9.28515625" style="1" customWidth="1"/>
    <col min="10" max="11" width="11.42578125" style="1"/>
    <col min="12" max="12" width="38.140625" style="1" customWidth="1"/>
    <col min="13" max="16384" width="11.42578125" style="1"/>
  </cols>
  <sheetData>
    <row r="2" spans="1:13">
      <c r="B2" s="194"/>
    </row>
    <row r="4" spans="1:13" ht="18">
      <c r="A4" s="60" t="s">
        <v>168</v>
      </c>
      <c r="B4" s="127"/>
      <c r="C4" s="85"/>
      <c r="D4" s="85"/>
      <c r="F4" s="156"/>
      <c r="G4" s="156"/>
      <c r="H4" s="156"/>
      <c r="I4" s="156"/>
      <c r="J4" s="195"/>
      <c r="K4" s="195"/>
    </row>
    <row r="5" spans="1:13" ht="18">
      <c r="A5" s="335" t="s">
        <v>133</v>
      </c>
      <c r="B5" s="85"/>
      <c r="C5" s="85"/>
      <c r="D5" s="85"/>
      <c r="E5" s="88"/>
      <c r="F5" s="88"/>
      <c r="G5" s="88"/>
      <c r="H5" s="88"/>
      <c r="I5" s="337" t="s">
        <v>9</v>
      </c>
      <c r="L5" s="90"/>
    </row>
    <row r="6" spans="1:13" ht="18">
      <c r="A6" s="196"/>
      <c r="B6" s="196"/>
      <c r="C6" s="196"/>
      <c r="D6" s="196"/>
      <c r="E6" s="196"/>
      <c r="F6" s="196"/>
      <c r="G6" s="196"/>
      <c r="H6" s="196"/>
      <c r="I6" s="196"/>
      <c r="L6" s="90"/>
    </row>
    <row r="7" spans="1:13" ht="18">
      <c r="A7" s="197"/>
      <c r="B7" s="197"/>
      <c r="C7" s="197"/>
      <c r="D7" s="197"/>
      <c r="E7" s="198"/>
      <c r="F7" s="198"/>
      <c r="G7" s="198"/>
      <c r="H7" s="197"/>
      <c r="I7" s="197"/>
      <c r="L7" s="90"/>
    </row>
    <row r="8" spans="1:13" ht="18">
      <c r="A8" s="199"/>
      <c r="B8" s="200" t="s">
        <v>134</v>
      </c>
      <c r="C8" s="199"/>
      <c r="D8" s="199"/>
      <c r="E8" s="201"/>
      <c r="F8" s="199"/>
      <c r="G8" s="200" t="s">
        <v>135</v>
      </c>
      <c r="H8" s="199"/>
      <c r="I8" s="199"/>
    </row>
    <row r="9" spans="1:13" ht="54">
      <c r="A9" s="202"/>
      <c r="B9" s="203" t="s">
        <v>136</v>
      </c>
      <c r="C9" s="204" t="s">
        <v>2</v>
      </c>
      <c r="D9" s="205" t="s">
        <v>137</v>
      </c>
      <c r="E9" s="206"/>
      <c r="F9" s="202"/>
      <c r="G9" s="203" t="s">
        <v>136</v>
      </c>
      <c r="H9" s="204" t="s">
        <v>2</v>
      </c>
      <c r="I9" s="205" t="s">
        <v>138</v>
      </c>
    </row>
    <row r="10" spans="1:13">
      <c r="A10" s="207" t="s">
        <v>139</v>
      </c>
      <c r="B10" s="208" t="s">
        <v>229</v>
      </c>
      <c r="C10" s="209">
        <v>1062</v>
      </c>
      <c r="D10" s="210">
        <v>15.836564270802267</v>
      </c>
      <c r="E10" s="210"/>
      <c r="F10" s="207" t="s">
        <v>139</v>
      </c>
      <c r="G10" s="208" t="s">
        <v>230</v>
      </c>
      <c r="H10" s="211">
        <v>2407</v>
      </c>
      <c r="I10" s="210">
        <v>16.393107675543146</v>
      </c>
      <c r="L10" s="212"/>
      <c r="M10" s="212"/>
    </row>
    <row r="11" spans="1:13">
      <c r="A11" s="207" t="s">
        <v>140</v>
      </c>
      <c r="B11" s="213" t="s">
        <v>149</v>
      </c>
      <c r="C11" s="209">
        <v>832</v>
      </c>
      <c r="D11" s="210">
        <v>12.406799880703847</v>
      </c>
      <c r="E11" s="210"/>
      <c r="F11" s="207" t="s">
        <v>140</v>
      </c>
      <c r="G11" s="213" t="s">
        <v>232</v>
      </c>
      <c r="H11" s="211">
        <v>1676</v>
      </c>
      <c r="I11" s="210">
        <v>11.414561057004699</v>
      </c>
      <c r="L11" s="212"/>
      <c r="M11" s="212"/>
    </row>
    <row r="12" spans="1:13">
      <c r="A12" s="207" t="s">
        <v>141</v>
      </c>
      <c r="B12" s="208" t="s">
        <v>163</v>
      </c>
      <c r="C12" s="209">
        <v>347</v>
      </c>
      <c r="D12" s="210">
        <v>5.1744706233223976</v>
      </c>
      <c r="E12" s="210"/>
      <c r="F12" s="207" t="s">
        <v>141</v>
      </c>
      <c r="G12" s="208" t="s">
        <v>156</v>
      </c>
      <c r="H12" s="211">
        <v>1441</v>
      </c>
      <c r="I12" s="210">
        <v>9.814070693999863</v>
      </c>
      <c r="L12" s="212"/>
      <c r="M12" s="212"/>
    </row>
    <row r="13" spans="1:13">
      <c r="A13" s="207" t="s">
        <v>142</v>
      </c>
      <c r="B13" s="208" t="s">
        <v>230</v>
      </c>
      <c r="C13" s="209">
        <v>276</v>
      </c>
      <c r="D13" s="210">
        <v>4.1157172681181029</v>
      </c>
      <c r="E13" s="214"/>
      <c r="F13" s="207" t="s">
        <v>142</v>
      </c>
      <c r="G13" s="208" t="s">
        <v>234</v>
      </c>
      <c r="H13" s="211">
        <v>1088</v>
      </c>
      <c r="I13" s="210">
        <v>7.4099298508479192</v>
      </c>
      <c r="L13" s="212"/>
      <c r="M13" s="212"/>
    </row>
    <row r="14" spans="1:13">
      <c r="A14" s="207" t="s">
        <v>143</v>
      </c>
      <c r="B14" s="208" t="s">
        <v>152</v>
      </c>
      <c r="C14" s="209">
        <v>249</v>
      </c>
      <c r="D14" s="210">
        <v>3.7130927527587234</v>
      </c>
      <c r="E14" s="210"/>
      <c r="F14" s="207" t="s">
        <v>143</v>
      </c>
      <c r="G14" s="208" t="s">
        <v>233</v>
      </c>
      <c r="H14" s="211">
        <v>693</v>
      </c>
      <c r="I14" s="210">
        <v>4.7197439215419195</v>
      </c>
      <c r="L14" s="215"/>
      <c r="M14" s="215"/>
    </row>
    <row r="15" spans="1:13">
      <c r="A15" s="207" t="s">
        <v>144</v>
      </c>
      <c r="B15" s="208" t="s">
        <v>151</v>
      </c>
      <c r="C15" s="209">
        <v>237</v>
      </c>
      <c r="D15" s="210">
        <v>3.5341485237101105</v>
      </c>
      <c r="E15" s="210"/>
      <c r="F15" s="207" t="s">
        <v>144</v>
      </c>
      <c r="G15" s="208" t="s">
        <v>229</v>
      </c>
      <c r="H15" s="211">
        <v>655</v>
      </c>
      <c r="I15" s="210">
        <v>4.460941224545393</v>
      </c>
      <c r="L15" s="215"/>
      <c r="M15" s="215"/>
    </row>
    <row r="16" spans="1:13">
      <c r="A16" s="207" t="s">
        <v>145</v>
      </c>
      <c r="B16" s="208" t="s">
        <v>150</v>
      </c>
      <c r="C16" s="209">
        <v>173</v>
      </c>
      <c r="D16" s="210">
        <v>2.5797793021175068</v>
      </c>
      <c r="E16" s="210"/>
      <c r="F16" s="207" t="s">
        <v>145</v>
      </c>
      <c r="G16" s="208" t="s">
        <v>235</v>
      </c>
      <c r="H16" s="211">
        <v>424</v>
      </c>
      <c r="I16" s="210">
        <v>2.8876932506980864</v>
      </c>
      <c r="L16" s="215"/>
      <c r="M16" s="215"/>
    </row>
    <row r="17" spans="1:13" s="218" customFormat="1">
      <c r="A17" s="216" t="s">
        <v>146</v>
      </c>
      <c r="B17" s="208" t="s">
        <v>242</v>
      </c>
      <c r="C17" s="209">
        <v>168</v>
      </c>
      <c r="D17" s="210">
        <v>2.5052192066805845</v>
      </c>
      <c r="E17" s="217"/>
      <c r="F17" s="216" t="s">
        <v>146</v>
      </c>
      <c r="G17" s="208" t="s">
        <v>236</v>
      </c>
      <c r="H17" s="211">
        <v>391</v>
      </c>
      <c r="I17" s="210">
        <v>2.6629435401484711</v>
      </c>
      <c r="J17" s="1"/>
      <c r="L17" s="215"/>
      <c r="M17" s="215"/>
    </row>
    <row r="18" spans="1:13">
      <c r="A18" s="207" t="s">
        <v>147</v>
      </c>
      <c r="B18" s="208" t="s">
        <v>231</v>
      </c>
      <c r="C18" s="209">
        <v>167</v>
      </c>
      <c r="D18" s="210">
        <v>2.4903071875932001</v>
      </c>
      <c r="E18" s="210"/>
      <c r="F18" s="207" t="s">
        <v>147</v>
      </c>
      <c r="G18" s="208" t="s">
        <v>244</v>
      </c>
      <c r="H18" s="211">
        <v>373</v>
      </c>
      <c r="I18" s="210">
        <v>2.54035278893959</v>
      </c>
      <c r="L18" s="215"/>
      <c r="M18" s="215"/>
    </row>
    <row r="19" spans="1:13">
      <c r="A19" s="207" t="s">
        <v>148</v>
      </c>
      <c r="B19" s="208" t="s">
        <v>243</v>
      </c>
      <c r="C19" s="209">
        <v>166</v>
      </c>
      <c r="D19" s="210">
        <v>2.4753951685058158</v>
      </c>
      <c r="E19" s="210"/>
      <c r="F19" s="207" t="s">
        <v>148</v>
      </c>
      <c r="G19" s="208" t="s">
        <v>237</v>
      </c>
      <c r="H19" s="211">
        <v>277</v>
      </c>
      <c r="I19" s="210">
        <v>1.8865354491588913</v>
      </c>
      <c r="K19" s="219"/>
      <c r="L19" s="215"/>
      <c r="M19" s="215"/>
    </row>
    <row r="20" spans="1:13">
      <c r="A20" s="220"/>
      <c r="B20" s="221" t="s">
        <v>155</v>
      </c>
      <c r="C20" s="222">
        <v>3677</v>
      </c>
      <c r="D20" s="223">
        <v>54.831494184312554</v>
      </c>
      <c r="E20" s="223"/>
      <c r="F20" s="224"/>
      <c r="G20" s="221" t="s">
        <v>155</v>
      </c>
      <c r="H20" s="225">
        <v>9425</v>
      </c>
      <c r="I20" s="223">
        <v>64.189879452427974</v>
      </c>
    </row>
    <row r="21" spans="1:13">
      <c r="A21" s="226"/>
      <c r="B21" s="227" t="s">
        <v>157</v>
      </c>
      <c r="C21" s="228">
        <v>6706</v>
      </c>
      <c r="D21" s="229">
        <v>100</v>
      </c>
      <c r="E21" s="224"/>
      <c r="F21" s="226"/>
      <c r="G21" s="227" t="s">
        <v>157</v>
      </c>
      <c r="H21" s="230">
        <v>14683</v>
      </c>
      <c r="I21" s="229">
        <v>100</v>
      </c>
    </row>
    <row r="22" spans="1:13">
      <c r="A22" s="224"/>
      <c r="B22" s="220"/>
      <c r="C22" s="231"/>
      <c r="D22" s="223"/>
      <c r="E22" s="224"/>
      <c r="F22" s="224"/>
      <c r="G22" s="232"/>
      <c r="H22" s="233"/>
      <c r="I22" s="223"/>
    </row>
    <row r="23" spans="1:13" ht="30" customHeight="1">
      <c r="A23" s="362" t="s">
        <v>165</v>
      </c>
      <c r="B23" s="362"/>
      <c r="C23" s="362"/>
      <c r="D23" s="362"/>
      <c r="E23" s="362"/>
      <c r="F23" s="362"/>
      <c r="G23" s="362"/>
      <c r="H23" s="362"/>
      <c r="I23" s="362"/>
      <c r="J23" s="105"/>
    </row>
    <row r="24" spans="1:13" ht="15.75">
      <c r="A24" s="123" t="s">
        <v>252</v>
      </c>
      <c r="B24" s="235"/>
      <c r="C24" s="235"/>
      <c r="D24" s="235"/>
      <c r="E24" s="235"/>
      <c r="F24" s="235"/>
      <c r="G24" s="235"/>
      <c r="H24" s="235"/>
      <c r="I24" s="235"/>
    </row>
    <row r="25" spans="1:13" ht="13.5" customHeight="1">
      <c r="A25" s="234" t="s">
        <v>172</v>
      </c>
      <c r="B25" s="235"/>
      <c r="C25" s="235"/>
      <c r="D25" s="235"/>
      <c r="E25" s="235"/>
      <c r="F25" s="235"/>
      <c r="G25" s="235"/>
      <c r="H25" s="235"/>
      <c r="I25" s="235"/>
    </row>
    <row r="26" spans="1:13">
      <c r="A26" s="236"/>
      <c r="B26" s="237"/>
      <c r="C26" s="237"/>
      <c r="D26" s="237"/>
      <c r="E26" s="237"/>
      <c r="F26" s="237"/>
      <c r="G26" s="237"/>
      <c r="H26" s="237"/>
      <c r="I26" s="237"/>
    </row>
    <row r="28" spans="1:13">
      <c r="B28" s="212"/>
    </row>
    <row r="29" spans="1:13">
      <c r="B29" s="212"/>
    </row>
  </sheetData>
  <mergeCells count="1">
    <mergeCell ref="A23:I23"/>
  </mergeCells>
  <pageMargins left="0.86614173228346458" right="0.6692913385826772" top="0.74803149606299213" bottom="0.43307086614173229" header="0.35433070866141736" footer="0.35433070866141736"/>
  <pageSetup paperSize="9" orientation="landscape" verticalDpi="4294967295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7CD85-66C0-4ADE-B995-66C4E1813643}">
  <dimension ref="A2:M29"/>
  <sheetViews>
    <sheetView showGridLines="0" zoomScaleNormal="100" workbookViewId="0">
      <selection activeCell="A4" sqref="A4"/>
    </sheetView>
  </sheetViews>
  <sheetFormatPr baseColWidth="10" defaultColWidth="11.42578125" defaultRowHeight="15"/>
  <cols>
    <col min="1" max="1" width="3" style="1" customWidth="1"/>
    <col min="2" max="2" width="41.42578125" style="1" customWidth="1"/>
    <col min="3" max="3" width="10" style="1" customWidth="1"/>
    <col min="4" max="4" width="9.28515625" style="1" customWidth="1"/>
    <col min="5" max="5" width="4.5703125" style="1" customWidth="1"/>
    <col min="6" max="6" width="3.28515625" style="1" customWidth="1"/>
    <col min="7" max="7" width="42.140625" style="1" customWidth="1"/>
    <col min="8" max="9" width="9.28515625" style="1" customWidth="1"/>
    <col min="10" max="11" width="11.42578125" style="1"/>
    <col min="12" max="12" width="38.140625" style="1" customWidth="1"/>
    <col min="13" max="16384" width="11.42578125" style="1"/>
  </cols>
  <sheetData>
    <row r="2" spans="1:13">
      <c r="B2" s="194"/>
    </row>
    <row r="4" spans="1:13" ht="18">
      <c r="A4" s="60" t="s">
        <v>168</v>
      </c>
      <c r="B4" s="127"/>
      <c r="C4" s="85"/>
      <c r="D4" s="85"/>
      <c r="F4" s="156"/>
      <c r="G4" s="156"/>
      <c r="H4" s="156"/>
      <c r="I4" s="156"/>
      <c r="J4" s="195"/>
      <c r="K4" s="195"/>
    </row>
    <row r="5" spans="1:13" ht="18">
      <c r="A5" s="335" t="s">
        <v>133</v>
      </c>
      <c r="B5" s="85"/>
      <c r="C5" s="85"/>
      <c r="D5" s="85"/>
      <c r="E5" s="88"/>
      <c r="F5" s="88"/>
      <c r="G5" s="88"/>
      <c r="H5" s="88"/>
      <c r="I5" s="337" t="s">
        <v>10</v>
      </c>
      <c r="L5" s="90"/>
    </row>
    <row r="6" spans="1:13" ht="18">
      <c r="A6" s="196"/>
      <c r="B6" s="196"/>
      <c r="C6" s="196"/>
      <c r="D6" s="196"/>
      <c r="E6" s="196"/>
      <c r="F6" s="196"/>
      <c r="G6" s="196"/>
      <c r="H6" s="196"/>
      <c r="I6" s="196"/>
      <c r="L6" s="90"/>
    </row>
    <row r="7" spans="1:13" ht="18">
      <c r="A7" s="197"/>
      <c r="B7" s="197"/>
      <c r="C7" s="197"/>
      <c r="D7" s="197"/>
      <c r="E7" s="198"/>
      <c r="F7" s="198"/>
      <c r="G7" s="198"/>
      <c r="H7" s="197"/>
      <c r="I7" s="197"/>
      <c r="L7" s="90"/>
    </row>
    <row r="8" spans="1:13" ht="18">
      <c r="A8" s="199"/>
      <c r="B8" s="200" t="s">
        <v>134</v>
      </c>
      <c r="C8" s="199"/>
      <c r="D8" s="199"/>
      <c r="E8" s="201"/>
      <c r="F8" s="199"/>
      <c r="G8" s="200" t="s">
        <v>135</v>
      </c>
      <c r="H8" s="199"/>
      <c r="I8" s="199"/>
    </row>
    <row r="9" spans="1:13" ht="54">
      <c r="A9" s="202"/>
      <c r="B9" s="203" t="s">
        <v>136</v>
      </c>
      <c r="C9" s="204" t="s">
        <v>2</v>
      </c>
      <c r="D9" s="205" t="s">
        <v>137</v>
      </c>
      <c r="E9" s="206"/>
      <c r="F9" s="202"/>
      <c r="G9" s="203" t="s">
        <v>136</v>
      </c>
      <c r="H9" s="204" t="s">
        <v>2</v>
      </c>
      <c r="I9" s="205" t="s">
        <v>138</v>
      </c>
    </row>
    <row r="10" spans="1:13">
      <c r="A10" s="207" t="s">
        <v>139</v>
      </c>
      <c r="B10" s="208" t="s">
        <v>229</v>
      </c>
      <c r="C10" s="209">
        <v>382</v>
      </c>
      <c r="D10" s="210">
        <v>14.986269125147116</v>
      </c>
      <c r="E10" s="210"/>
      <c r="F10" s="207" t="s">
        <v>139</v>
      </c>
      <c r="G10" s="208" t="s">
        <v>156</v>
      </c>
      <c r="H10" s="211">
        <v>615</v>
      </c>
      <c r="I10" s="210">
        <v>12.312312312312311</v>
      </c>
      <c r="L10" s="212"/>
      <c r="M10" s="212"/>
    </row>
    <row r="11" spans="1:13">
      <c r="A11" s="207" t="s">
        <v>140</v>
      </c>
      <c r="B11" s="213" t="s">
        <v>149</v>
      </c>
      <c r="C11" s="209">
        <v>340</v>
      </c>
      <c r="D11" s="210">
        <v>13.338564142801099</v>
      </c>
      <c r="E11" s="210"/>
      <c r="F11" s="207" t="s">
        <v>140</v>
      </c>
      <c r="G11" s="213" t="s">
        <v>232</v>
      </c>
      <c r="H11" s="211">
        <v>569</v>
      </c>
      <c r="I11" s="210">
        <v>11.391391391391391</v>
      </c>
      <c r="L11" s="212"/>
      <c r="M11" s="212"/>
    </row>
    <row r="12" spans="1:13">
      <c r="A12" s="207" t="s">
        <v>141</v>
      </c>
      <c r="B12" s="208" t="s">
        <v>163</v>
      </c>
      <c r="C12" s="209">
        <v>143</v>
      </c>
      <c r="D12" s="210">
        <v>5.6100431541781095</v>
      </c>
      <c r="E12" s="210"/>
      <c r="F12" s="207" t="s">
        <v>141</v>
      </c>
      <c r="G12" s="208" t="s">
        <v>230</v>
      </c>
      <c r="H12" s="211">
        <v>498</v>
      </c>
      <c r="I12" s="210">
        <v>9.96996996996997</v>
      </c>
      <c r="L12" s="212"/>
      <c r="M12" s="212"/>
    </row>
    <row r="13" spans="1:13">
      <c r="A13" s="207" t="s">
        <v>142</v>
      </c>
      <c r="B13" s="208" t="s">
        <v>154</v>
      </c>
      <c r="C13" s="209">
        <v>122</v>
      </c>
      <c r="D13" s="210">
        <v>4.7861906630051001</v>
      </c>
      <c r="E13" s="214"/>
      <c r="F13" s="207" t="s">
        <v>142</v>
      </c>
      <c r="G13" s="208" t="s">
        <v>229</v>
      </c>
      <c r="H13" s="211">
        <v>358</v>
      </c>
      <c r="I13" s="210">
        <v>7.1671671671671673</v>
      </c>
      <c r="L13" s="212"/>
      <c r="M13" s="212"/>
    </row>
    <row r="14" spans="1:13">
      <c r="A14" s="207" t="s">
        <v>143</v>
      </c>
      <c r="B14" s="208" t="s">
        <v>152</v>
      </c>
      <c r="C14" s="209">
        <v>115</v>
      </c>
      <c r="D14" s="210">
        <v>4.5115731659474303</v>
      </c>
      <c r="E14" s="210"/>
      <c r="F14" s="207" t="s">
        <v>143</v>
      </c>
      <c r="G14" s="208" t="s">
        <v>234</v>
      </c>
      <c r="H14" s="211">
        <v>200</v>
      </c>
      <c r="I14" s="210">
        <v>4.0040040040040044</v>
      </c>
      <c r="L14" s="215"/>
      <c r="M14" s="215"/>
    </row>
    <row r="15" spans="1:13">
      <c r="A15" s="207" t="s">
        <v>144</v>
      </c>
      <c r="B15" s="208" t="s">
        <v>151</v>
      </c>
      <c r="C15" s="209">
        <v>78</v>
      </c>
      <c r="D15" s="210">
        <v>3.0600235386426049</v>
      </c>
      <c r="E15" s="210"/>
      <c r="F15" s="207" t="s">
        <v>144</v>
      </c>
      <c r="G15" s="208" t="s">
        <v>233</v>
      </c>
      <c r="H15" s="211">
        <v>191</v>
      </c>
      <c r="I15" s="210">
        <v>3.8238238238238238</v>
      </c>
      <c r="L15" s="215"/>
      <c r="M15" s="215"/>
    </row>
    <row r="16" spans="1:13">
      <c r="A16" s="207" t="s">
        <v>145</v>
      </c>
      <c r="B16" s="208" t="s">
        <v>231</v>
      </c>
      <c r="C16" s="209">
        <v>76</v>
      </c>
      <c r="D16" s="210">
        <v>2.9815613966261281</v>
      </c>
      <c r="E16" s="210"/>
      <c r="F16" s="207" t="s">
        <v>145</v>
      </c>
      <c r="G16" s="208" t="s">
        <v>235</v>
      </c>
      <c r="H16" s="211">
        <v>185</v>
      </c>
      <c r="I16" s="210">
        <v>3.7037037037037037</v>
      </c>
      <c r="L16" s="215"/>
      <c r="M16" s="215"/>
    </row>
    <row r="17" spans="1:13" s="218" customFormat="1">
      <c r="A17" s="216" t="s">
        <v>146</v>
      </c>
      <c r="B17" s="208" t="s">
        <v>153</v>
      </c>
      <c r="C17" s="209">
        <v>72</v>
      </c>
      <c r="D17" s="210">
        <v>2.824637112593174</v>
      </c>
      <c r="E17" s="217"/>
      <c r="F17" s="216" t="s">
        <v>146</v>
      </c>
      <c r="G17" s="208" t="s">
        <v>246</v>
      </c>
      <c r="H17" s="211">
        <v>182</v>
      </c>
      <c r="I17" s="210">
        <v>3.6436436436436437</v>
      </c>
      <c r="J17" s="1"/>
      <c r="L17" s="215"/>
      <c r="M17" s="215"/>
    </row>
    <row r="18" spans="1:13">
      <c r="A18" s="207" t="s">
        <v>147</v>
      </c>
      <c r="B18" s="208" t="s">
        <v>150</v>
      </c>
      <c r="C18" s="209">
        <v>64</v>
      </c>
      <c r="D18" s="210">
        <v>2.5107885445272657</v>
      </c>
      <c r="E18" s="210"/>
      <c r="F18" s="207" t="s">
        <v>147</v>
      </c>
      <c r="G18" s="208" t="s">
        <v>164</v>
      </c>
      <c r="H18" s="211">
        <v>176</v>
      </c>
      <c r="I18" s="210">
        <v>3.5235235235235236</v>
      </c>
      <c r="L18" s="215"/>
      <c r="M18" s="215"/>
    </row>
    <row r="19" spans="1:13">
      <c r="A19" s="207" t="s">
        <v>148</v>
      </c>
      <c r="B19" s="208" t="s">
        <v>245</v>
      </c>
      <c r="C19" s="209">
        <v>55</v>
      </c>
      <c r="D19" s="210">
        <v>2.1577089054531187</v>
      </c>
      <c r="E19" s="210"/>
      <c r="F19" s="207" t="s">
        <v>148</v>
      </c>
      <c r="G19" s="208" t="s">
        <v>237</v>
      </c>
      <c r="H19" s="211">
        <v>173</v>
      </c>
      <c r="I19" s="210">
        <v>3.4634634634634636</v>
      </c>
      <c r="K19" s="219"/>
      <c r="L19" s="215"/>
      <c r="M19" s="215"/>
    </row>
    <row r="20" spans="1:13">
      <c r="A20" s="220"/>
      <c r="B20" s="221" t="s">
        <v>155</v>
      </c>
      <c r="C20" s="222">
        <v>1447</v>
      </c>
      <c r="D20" s="223">
        <v>56.767359748921145</v>
      </c>
      <c r="E20" s="223"/>
      <c r="F20" s="224"/>
      <c r="G20" s="221" t="s">
        <v>155</v>
      </c>
      <c r="H20" s="225">
        <v>3147</v>
      </c>
      <c r="I20" s="223">
        <v>63.003003003003002</v>
      </c>
    </row>
    <row r="21" spans="1:13">
      <c r="A21" s="226"/>
      <c r="B21" s="227" t="s">
        <v>157</v>
      </c>
      <c r="C21" s="228">
        <v>2549</v>
      </c>
      <c r="D21" s="229">
        <v>100</v>
      </c>
      <c r="E21" s="224"/>
      <c r="F21" s="226"/>
      <c r="G21" s="227" t="s">
        <v>157</v>
      </c>
      <c r="H21" s="230">
        <v>4995</v>
      </c>
      <c r="I21" s="229">
        <v>100</v>
      </c>
    </row>
    <row r="22" spans="1:13">
      <c r="A22" s="224"/>
      <c r="B22" s="220"/>
      <c r="C22" s="231"/>
      <c r="D22" s="223"/>
      <c r="E22" s="224"/>
      <c r="F22" s="224"/>
      <c r="G22" s="232"/>
      <c r="H22" s="233"/>
      <c r="I22" s="223"/>
    </row>
    <row r="23" spans="1:13" ht="30" customHeight="1">
      <c r="A23" s="362" t="s">
        <v>165</v>
      </c>
      <c r="B23" s="362"/>
      <c r="C23" s="362"/>
      <c r="D23" s="362"/>
      <c r="E23" s="362"/>
      <c r="F23" s="362"/>
      <c r="G23" s="362"/>
      <c r="H23" s="362"/>
      <c r="I23" s="362"/>
      <c r="J23" s="105"/>
    </row>
    <row r="24" spans="1:13" ht="15.75">
      <c r="A24" s="123" t="s">
        <v>252</v>
      </c>
      <c r="B24" s="235"/>
      <c r="C24" s="235"/>
      <c r="D24" s="235"/>
      <c r="E24" s="235"/>
      <c r="F24" s="235"/>
      <c r="G24" s="235"/>
      <c r="H24" s="235"/>
      <c r="I24" s="235"/>
    </row>
    <row r="25" spans="1:13" ht="13.5" customHeight="1">
      <c r="A25" s="234" t="s">
        <v>172</v>
      </c>
      <c r="B25" s="235"/>
      <c r="C25" s="235"/>
      <c r="D25" s="235"/>
      <c r="E25" s="235"/>
      <c r="F25" s="235"/>
      <c r="G25" s="235"/>
      <c r="H25" s="235"/>
      <c r="I25" s="235"/>
    </row>
    <row r="26" spans="1:13">
      <c r="A26" s="236"/>
      <c r="B26" s="237"/>
      <c r="C26" s="237"/>
      <c r="D26" s="237"/>
      <c r="E26" s="237"/>
      <c r="F26" s="237"/>
      <c r="G26" s="237"/>
      <c r="H26" s="237"/>
      <c r="I26" s="237"/>
    </row>
    <row r="28" spans="1:13">
      <c r="B28" s="212"/>
    </row>
    <row r="29" spans="1:13">
      <c r="B29" s="212"/>
    </row>
  </sheetData>
  <mergeCells count="1">
    <mergeCell ref="A23:I23"/>
  </mergeCells>
  <pageMargins left="0.86614173228346458" right="0.6692913385826772" top="0.74803149606299213" bottom="0.43307086614173229" header="0.35433070866141736" footer="0.35433070866141736"/>
  <pageSetup paperSize="9" orientation="landscape" verticalDpi="4294967295" r:id="rId1"/>
  <headerFooter alignWithMargins="0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227B0-99B0-4BDA-A89D-C4DFE9AD2423}">
  <dimension ref="A2:M29"/>
  <sheetViews>
    <sheetView showGridLines="0" zoomScaleNormal="100" workbookViewId="0">
      <selection activeCell="A4" sqref="A4"/>
    </sheetView>
  </sheetViews>
  <sheetFormatPr baseColWidth="10" defaultColWidth="11.42578125" defaultRowHeight="15"/>
  <cols>
    <col min="1" max="1" width="3" style="1" customWidth="1"/>
    <col min="2" max="2" width="41.42578125" style="1" customWidth="1"/>
    <col min="3" max="3" width="10" style="1" customWidth="1"/>
    <col min="4" max="4" width="9.28515625" style="1" customWidth="1"/>
    <col min="5" max="5" width="4.5703125" style="1" customWidth="1"/>
    <col min="6" max="6" width="3.28515625" style="1" customWidth="1"/>
    <col min="7" max="7" width="42.140625" style="1" customWidth="1"/>
    <col min="8" max="9" width="9.28515625" style="1" customWidth="1"/>
    <col min="10" max="11" width="11.42578125" style="1"/>
    <col min="12" max="12" width="38.140625" style="1" customWidth="1"/>
    <col min="13" max="16384" width="11.42578125" style="1"/>
  </cols>
  <sheetData>
    <row r="2" spans="1:13">
      <c r="B2" s="194"/>
    </row>
    <row r="4" spans="1:13" ht="18">
      <c r="A4" s="60" t="s">
        <v>168</v>
      </c>
      <c r="B4" s="127"/>
      <c r="C4" s="85"/>
      <c r="D4" s="85"/>
      <c r="F4" s="156"/>
      <c r="G4" s="156"/>
      <c r="H4" s="156"/>
      <c r="I4" s="156"/>
      <c r="J4" s="195"/>
      <c r="K4" s="195"/>
    </row>
    <row r="5" spans="1:13" ht="18">
      <c r="A5" s="335" t="s">
        <v>133</v>
      </c>
      <c r="B5" s="85"/>
      <c r="C5" s="85"/>
      <c r="D5" s="85"/>
      <c r="E5" s="88"/>
      <c r="F5" s="88"/>
      <c r="G5" s="88"/>
      <c r="H5" s="88"/>
      <c r="I5" s="337" t="s">
        <v>11</v>
      </c>
      <c r="L5" s="90"/>
    </row>
    <row r="6" spans="1:13" ht="18">
      <c r="A6" s="196"/>
      <c r="B6" s="196"/>
      <c r="C6" s="196"/>
      <c r="D6" s="196"/>
      <c r="E6" s="196"/>
      <c r="F6" s="196"/>
      <c r="G6" s="196"/>
      <c r="H6" s="196"/>
      <c r="I6" s="196"/>
      <c r="L6" s="90"/>
    </row>
    <row r="7" spans="1:13" ht="18">
      <c r="A7" s="197"/>
      <c r="B7" s="197"/>
      <c r="C7" s="197"/>
      <c r="D7" s="197"/>
      <c r="E7" s="198"/>
      <c r="F7" s="198"/>
      <c r="G7" s="198"/>
      <c r="H7" s="197"/>
      <c r="I7" s="197"/>
      <c r="L7" s="90"/>
    </row>
    <row r="8" spans="1:13" ht="18">
      <c r="A8" s="199"/>
      <c r="B8" s="200" t="s">
        <v>134</v>
      </c>
      <c r="C8" s="199"/>
      <c r="D8" s="199"/>
      <c r="E8" s="201"/>
      <c r="F8" s="199"/>
      <c r="G8" s="200" t="s">
        <v>135</v>
      </c>
      <c r="H8" s="199"/>
      <c r="I8" s="199"/>
    </row>
    <row r="9" spans="1:13" ht="54">
      <c r="A9" s="202"/>
      <c r="B9" s="203" t="s">
        <v>136</v>
      </c>
      <c r="C9" s="204" t="s">
        <v>2</v>
      </c>
      <c r="D9" s="205" t="s">
        <v>137</v>
      </c>
      <c r="E9" s="206"/>
      <c r="F9" s="202"/>
      <c r="G9" s="203" t="s">
        <v>136</v>
      </c>
      <c r="H9" s="204" t="s">
        <v>2</v>
      </c>
      <c r="I9" s="205" t="s">
        <v>138</v>
      </c>
    </row>
    <row r="10" spans="1:13">
      <c r="A10" s="207" t="s">
        <v>139</v>
      </c>
      <c r="B10" s="208" t="s">
        <v>229</v>
      </c>
      <c r="C10" s="209">
        <v>826</v>
      </c>
      <c r="D10" s="210">
        <v>18.314855875831487</v>
      </c>
      <c r="E10" s="210"/>
      <c r="F10" s="207" t="s">
        <v>139</v>
      </c>
      <c r="G10" s="208" t="s">
        <v>230</v>
      </c>
      <c r="H10" s="211">
        <v>1659</v>
      </c>
      <c r="I10" s="210">
        <v>16.713681241184766</v>
      </c>
      <c r="L10" s="212"/>
      <c r="M10" s="212"/>
    </row>
    <row r="11" spans="1:13">
      <c r="A11" s="207" t="s">
        <v>140</v>
      </c>
      <c r="B11" s="213" t="s">
        <v>149</v>
      </c>
      <c r="C11" s="209">
        <v>381</v>
      </c>
      <c r="D11" s="210">
        <v>8.4478935698447888</v>
      </c>
      <c r="E11" s="210"/>
      <c r="F11" s="207" t="s">
        <v>140</v>
      </c>
      <c r="G11" s="213" t="s">
        <v>232</v>
      </c>
      <c r="H11" s="211">
        <v>1380</v>
      </c>
      <c r="I11" s="210">
        <v>13.90288132178118</v>
      </c>
      <c r="L11" s="212"/>
      <c r="M11" s="212"/>
    </row>
    <row r="12" spans="1:13">
      <c r="A12" s="207" t="s">
        <v>141</v>
      </c>
      <c r="B12" s="208" t="s">
        <v>163</v>
      </c>
      <c r="C12" s="209">
        <v>253</v>
      </c>
      <c r="D12" s="210">
        <v>5.6097560975609753</v>
      </c>
      <c r="E12" s="210"/>
      <c r="F12" s="207" t="s">
        <v>141</v>
      </c>
      <c r="G12" s="208" t="s">
        <v>156</v>
      </c>
      <c r="H12" s="211">
        <v>1216</v>
      </c>
      <c r="I12" s="210">
        <v>12.250654845859358</v>
      </c>
      <c r="L12" s="212"/>
      <c r="M12" s="212"/>
    </row>
    <row r="13" spans="1:13">
      <c r="A13" s="207" t="s">
        <v>142</v>
      </c>
      <c r="B13" s="208" t="s">
        <v>230</v>
      </c>
      <c r="C13" s="209">
        <v>246</v>
      </c>
      <c r="D13" s="210">
        <v>5.4545454545454541</v>
      </c>
      <c r="E13" s="214"/>
      <c r="F13" s="207" t="s">
        <v>142</v>
      </c>
      <c r="G13" s="208" t="s">
        <v>233</v>
      </c>
      <c r="H13" s="211">
        <v>535</v>
      </c>
      <c r="I13" s="210">
        <v>5.3898851501108203</v>
      </c>
      <c r="L13" s="212"/>
      <c r="M13" s="212"/>
    </row>
    <row r="14" spans="1:13">
      <c r="A14" s="207" t="s">
        <v>143</v>
      </c>
      <c r="B14" s="208" t="s">
        <v>151</v>
      </c>
      <c r="C14" s="209">
        <v>214</v>
      </c>
      <c r="D14" s="210">
        <v>4.7450110864745012</v>
      </c>
      <c r="E14" s="210"/>
      <c r="F14" s="207" t="s">
        <v>143</v>
      </c>
      <c r="G14" s="208" t="s">
        <v>229</v>
      </c>
      <c r="H14" s="211">
        <v>524</v>
      </c>
      <c r="I14" s="210">
        <v>5.2790650816038687</v>
      </c>
      <c r="L14" s="215"/>
      <c r="M14" s="215"/>
    </row>
    <row r="15" spans="1:13">
      <c r="A15" s="207" t="s">
        <v>144</v>
      </c>
      <c r="B15" s="208" t="s">
        <v>152</v>
      </c>
      <c r="C15" s="209">
        <v>140</v>
      </c>
      <c r="D15" s="210">
        <v>3.1042128603104211</v>
      </c>
      <c r="E15" s="210"/>
      <c r="F15" s="207" t="s">
        <v>144</v>
      </c>
      <c r="G15" s="208" t="s">
        <v>234</v>
      </c>
      <c r="H15" s="211">
        <v>415</v>
      </c>
      <c r="I15" s="210">
        <v>4.180938948216804</v>
      </c>
      <c r="L15" s="215"/>
      <c r="M15" s="215"/>
    </row>
    <row r="16" spans="1:13">
      <c r="A16" s="207" t="s">
        <v>145</v>
      </c>
      <c r="B16" s="208" t="s">
        <v>232</v>
      </c>
      <c r="C16" s="209">
        <v>133</v>
      </c>
      <c r="D16" s="210">
        <v>2.9490022172949004</v>
      </c>
      <c r="E16" s="210"/>
      <c r="F16" s="207" t="s">
        <v>145</v>
      </c>
      <c r="G16" s="208" t="s">
        <v>236</v>
      </c>
      <c r="H16" s="211">
        <v>256</v>
      </c>
      <c r="I16" s="210">
        <v>2.5790852307072334</v>
      </c>
      <c r="L16" s="215"/>
      <c r="M16" s="215"/>
    </row>
    <row r="17" spans="1:13" s="218" customFormat="1">
      <c r="A17" s="216" t="s">
        <v>146</v>
      </c>
      <c r="B17" s="208" t="s">
        <v>150</v>
      </c>
      <c r="C17" s="209">
        <v>106</v>
      </c>
      <c r="D17" s="210">
        <v>2.350332594235033</v>
      </c>
      <c r="E17" s="217"/>
      <c r="F17" s="216" t="s">
        <v>146</v>
      </c>
      <c r="G17" s="208" t="s">
        <v>164</v>
      </c>
      <c r="H17" s="211">
        <v>225</v>
      </c>
      <c r="I17" s="210">
        <v>2.2667741285512797</v>
      </c>
      <c r="J17" s="1"/>
      <c r="L17" s="215"/>
      <c r="M17" s="215"/>
    </row>
    <row r="18" spans="1:13">
      <c r="A18" s="207" t="s">
        <v>147</v>
      </c>
      <c r="B18" s="208" t="s">
        <v>243</v>
      </c>
      <c r="C18" s="209">
        <v>95</v>
      </c>
      <c r="D18" s="210">
        <v>2.106430155210643</v>
      </c>
      <c r="E18" s="210"/>
      <c r="F18" s="207" t="s">
        <v>147</v>
      </c>
      <c r="G18" s="208" t="s">
        <v>246</v>
      </c>
      <c r="H18" s="211">
        <v>217</v>
      </c>
      <c r="I18" s="210">
        <v>2.1861777150916786</v>
      </c>
      <c r="L18" s="215"/>
      <c r="M18" s="215"/>
    </row>
    <row r="19" spans="1:13">
      <c r="A19" s="207" t="s">
        <v>148</v>
      </c>
      <c r="B19" s="208" t="s">
        <v>153</v>
      </c>
      <c r="C19" s="209">
        <v>94</v>
      </c>
      <c r="D19" s="210">
        <v>2.0842572062084259</v>
      </c>
      <c r="E19" s="210"/>
      <c r="F19" s="207" t="s">
        <v>148</v>
      </c>
      <c r="G19" s="208" t="s">
        <v>235</v>
      </c>
      <c r="H19" s="211">
        <v>212</v>
      </c>
      <c r="I19" s="210">
        <v>2.1358049566794279</v>
      </c>
      <c r="K19" s="219"/>
      <c r="L19" s="215"/>
      <c r="M19" s="215"/>
    </row>
    <row r="20" spans="1:13">
      <c r="A20" s="220"/>
      <c r="B20" s="221" t="s">
        <v>155</v>
      </c>
      <c r="C20" s="222">
        <v>2488</v>
      </c>
      <c r="D20" s="223">
        <v>55.166297117516628</v>
      </c>
      <c r="E20" s="223"/>
      <c r="F20" s="224"/>
      <c r="G20" s="221" t="s">
        <v>155</v>
      </c>
      <c r="H20" s="225">
        <v>6639</v>
      </c>
      <c r="I20" s="223">
        <v>66.884948619786414</v>
      </c>
    </row>
    <row r="21" spans="1:13">
      <c r="A21" s="226"/>
      <c r="B21" s="227" t="s">
        <v>157</v>
      </c>
      <c r="C21" s="228">
        <v>4510</v>
      </c>
      <c r="D21" s="229">
        <v>100</v>
      </c>
      <c r="E21" s="224"/>
      <c r="F21" s="226"/>
      <c r="G21" s="227" t="s">
        <v>157</v>
      </c>
      <c r="H21" s="230">
        <v>9926</v>
      </c>
      <c r="I21" s="229">
        <v>100</v>
      </c>
    </row>
    <row r="22" spans="1:13">
      <c r="A22" s="224"/>
      <c r="B22" s="220"/>
      <c r="C22" s="231"/>
      <c r="D22" s="223"/>
      <c r="E22" s="224"/>
      <c r="F22" s="224"/>
      <c r="G22" s="232"/>
      <c r="H22" s="233"/>
      <c r="I22" s="223"/>
    </row>
    <row r="23" spans="1:13" ht="30" customHeight="1">
      <c r="A23" s="362" t="s">
        <v>165</v>
      </c>
      <c r="B23" s="362"/>
      <c r="C23" s="362"/>
      <c r="D23" s="362"/>
      <c r="E23" s="362"/>
      <c r="F23" s="362"/>
      <c r="G23" s="362"/>
      <c r="H23" s="362"/>
      <c r="I23" s="362"/>
      <c r="J23" s="105"/>
    </row>
    <row r="24" spans="1:13" ht="15.75">
      <c r="A24" s="123" t="s">
        <v>252</v>
      </c>
      <c r="B24" s="235"/>
      <c r="C24" s="235"/>
      <c r="D24" s="235"/>
      <c r="E24" s="235"/>
      <c r="F24" s="235"/>
      <c r="G24" s="235"/>
      <c r="H24" s="235"/>
      <c r="I24" s="235"/>
    </row>
    <row r="25" spans="1:13" ht="13.5" customHeight="1">
      <c r="A25" s="234" t="s">
        <v>172</v>
      </c>
      <c r="B25" s="235"/>
      <c r="C25" s="235"/>
      <c r="D25" s="235"/>
      <c r="E25" s="235"/>
      <c r="F25" s="235"/>
      <c r="G25" s="235"/>
      <c r="H25" s="235"/>
      <c r="I25" s="235"/>
    </row>
    <row r="26" spans="1:13">
      <c r="A26" s="236"/>
      <c r="B26" s="237"/>
      <c r="C26" s="237"/>
      <c r="D26" s="237"/>
      <c r="E26" s="237"/>
      <c r="F26" s="237"/>
      <c r="G26" s="237"/>
      <c r="H26" s="237"/>
      <c r="I26" s="237"/>
    </row>
    <row r="28" spans="1:13">
      <c r="B28" s="212"/>
    </row>
    <row r="29" spans="1:13">
      <c r="B29" s="212"/>
    </row>
  </sheetData>
  <mergeCells count="1">
    <mergeCell ref="A23:I23"/>
  </mergeCells>
  <pageMargins left="0.86614173228346458" right="0.6692913385826772" top="0.74803149606299213" bottom="0.43307086614173229" header="0.35433070866141736" footer="0.35433070866141736"/>
  <pageSetup paperSize="9" orientation="landscape" verticalDpi="4294967295" r:id="rId1"/>
  <headerFooter alignWithMargins="0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99DA0-69FE-46D4-899A-B1EF890579F8}">
  <dimension ref="A2:M29"/>
  <sheetViews>
    <sheetView showGridLines="0" zoomScaleNormal="100" workbookViewId="0">
      <selection activeCell="A4" sqref="A4"/>
    </sheetView>
  </sheetViews>
  <sheetFormatPr baseColWidth="10" defaultColWidth="11.42578125" defaultRowHeight="15"/>
  <cols>
    <col min="1" max="1" width="3" style="1" customWidth="1"/>
    <col min="2" max="2" width="41.42578125" style="1" customWidth="1"/>
    <col min="3" max="3" width="10" style="1" customWidth="1"/>
    <col min="4" max="4" width="9.28515625" style="1" customWidth="1"/>
    <col min="5" max="5" width="4.5703125" style="1" customWidth="1"/>
    <col min="6" max="6" width="3.28515625" style="1" customWidth="1"/>
    <col min="7" max="7" width="42.140625" style="1" customWidth="1"/>
    <col min="8" max="9" width="9.28515625" style="1" customWidth="1"/>
    <col min="10" max="11" width="11.42578125" style="1"/>
    <col min="12" max="12" width="38.140625" style="1" customWidth="1"/>
    <col min="13" max="16384" width="11.42578125" style="1"/>
  </cols>
  <sheetData>
    <row r="2" spans="1:13">
      <c r="B2" s="194"/>
    </row>
    <row r="4" spans="1:13" ht="18">
      <c r="A4" s="60" t="s">
        <v>168</v>
      </c>
      <c r="B4" s="127"/>
      <c r="C4" s="85"/>
      <c r="D4" s="85"/>
      <c r="F4" s="156"/>
      <c r="G4" s="156"/>
      <c r="H4" s="156"/>
      <c r="I4" s="156"/>
      <c r="J4" s="195"/>
      <c r="K4" s="195"/>
    </row>
    <row r="5" spans="1:13" ht="18">
      <c r="A5" s="335" t="s">
        <v>133</v>
      </c>
      <c r="B5" s="85"/>
      <c r="C5" s="85"/>
      <c r="D5" s="85"/>
      <c r="E5" s="88"/>
      <c r="F5" s="88"/>
      <c r="G5" s="88"/>
      <c r="H5" s="88"/>
      <c r="I5" s="337" t="s">
        <v>12</v>
      </c>
      <c r="L5" s="90"/>
    </row>
    <row r="6" spans="1:13" ht="18">
      <c r="A6" s="196"/>
      <c r="B6" s="196"/>
      <c r="C6" s="196"/>
      <c r="D6" s="196"/>
      <c r="E6" s="196"/>
      <c r="F6" s="196"/>
      <c r="G6" s="196"/>
      <c r="H6" s="196"/>
      <c r="I6" s="196"/>
      <c r="L6" s="90"/>
    </row>
    <row r="7" spans="1:13" ht="18">
      <c r="A7" s="197"/>
      <c r="B7" s="197"/>
      <c r="C7" s="197"/>
      <c r="D7" s="197"/>
      <c r="E7" s="198"/>
      <c r="F7" s="198"/>
      <c r="G7" s="198"/>
      <c r="H7" s="197"/>
      <c r="I7" s="197"/>
      <c r="L7" s="90"/>
    </row>
    <row r="8" spans="1:13" ht="18">
      <c r="A8" s="199"/>
      <c r="B8" s="200" t="s">
        <v>134</v>
      </c>
      <c r="C8" s="199"/>
      <c r="D8" s="199"/>
      <c r="E8" s="201"/>
      <c r="F8" s="199"/>
      <c r="G8" s="200" t="s">
        <v>135</v>
      </c>
      <c r="H8" s="199"/>
      <c r="I8" s="199"/>
    </row>
    <row r="9" spans="1:13" ht="54">
      <c r="A9" s="202"/>
      <c r="B9" s="203" t="s">
        <v>136</v>
      </c>
      <c r="C9" s="204" t="s">
        <v>2</v>
      </c>
      <c r="D9" s="205" t="s">
        <v>137</v>
      </c>
      <c r="E9" s="206"/>
      <c r="F9" s="202"/>
      <c r="G9" s="203" t="s">
        <v>136</v>
      </c>
      <c r="H9" s="204" t="s">
        <v>2</v>
      </c>
      <c r="I9" s="205" t="s">
        <v>138</v>
      </c>
    </row>
    <row r="10" spans="1:13">
      <c r="A10" s="207" t="s">
        <v>139</v>
      </c>
      <c r="B10" s="208" t="s">
        <v>229</v>
      </c>
      <c r="C10" s="209">
        <v>445</v>
      </c>
      <c r="D10" s="210">
        <v>14.730221780867263</v>
      </c>
      <c r="E10" s="210"/>
      <c r="F10" s="207" t="s">
        <v>139</v>
      </c>
      <c r="G10" s="208" t="s">
        <v>232</v>
      </c>
      <c r="H10" s="211">
        <v>871</v>
      </c>
      <c r="I10" s="210">
        <v>13.040874382392573</v>
      </c>
      <c r="L10" s="212"/>
      <c r="M10" s="212"/>
    </row>
    <row r="11" spans="1:13">
      <c r="A11" s="207" t="s">
        <v>140</v>
      </c>
      <c r="B11" s="213" t="s">
        <v>149</v>
      </c>
      <c r="C11" s="209">
        <v>277</v>
      </c>
      <c r="D11" s="210">
        <v>9.1691492883151273</v>
      </c>
      <c r="E11" s="210"/>
      <c r="F11" s="207" t="s">
        <v>140</v>
      </c>
      <c r="G11" s="213" t="s">
        <v>230</v>
      </c>
      <c r="H11" s="211">
        <v>725</v>
      </c>
      <c r="I11" s="210">
        <v>10.854918400958228</v>
      </c>
      <c r="L11" s="212"/>
      <c r="M11" s="212"/>
    </row>
    <row r="12" spans="1:13">
      <c r="A12" s="207" t="s">
        <v>141</v>
      </c>
      <c r="B12" s="208" t="s">
        <v>163</v>
      </c>
      <c r="C12" s="209">
        <v>189</v>
      </c>
      <c r="D12" s="210">
        <v>6.2562065541211522</v>
      </c>
      <c r="E12" s="210"/>
      <c r="F12" s="207" t="s">
        <v>141</v>
      </c>
      <c r="G12" s="208" t="s">
        <v>156</v>
      </c>
      <c r="H12" s="211">
        <v>723</v>
      </c>
      <c r="I12" s="210">
        <v>10.824973798472826</v>
      </c>
      <c r="L12" s="212"/>
      <c r="M12" s="212"/>
    </row>
    <row r="13" spans="1:13">
      <c r="A13" s="207" t="s">
        <v>142</v>
      </c>
      <c r="B13" s="208" t="s">
        <v>154</v>
      </c>
      <c r="C13" s="209">
        <v>147</v>
      </c>
      <c r="D13" s="210">
        <v>4.8659384309831184</v>
      </c>
      <c r="E13" s="214"/>
      <c r="F13" s="207" t="s">
        <v>142</v>
      </c>
      <c r="G13" s="208" t="s">
        <v>229</v>
      </c>
      <c r="H13" s="211">
        <v>397</v>
      </c>
      <c r="I13" s="210">
        <v>5.9440035933522983</v>
      </c>
      <c r="L13" s="212"/>
      <c r="M13" s="212"/>
    </row>
    <row r="14" spans="1:13">
      <c r="A14" s="207" t="s">
        <v>143</v>
      </c>
      <c r="B14" s="208" t="s">
        <v>152</v>
      </c>
      <c r="C14" s="209">
        <v>131</v>
      </c>
      <c r="D14" s="210">
        <v>4.336312479311486</v>
      </c>
      <c r="E14" s="210"/>
      <c r="F14" s="207" t="s">
        <v>143</v>
      </c>
      <c r="G14" s="208" t="s">
        <v>233</v>
      </c>
      <c r="H14" s="211">
        <v>380</v>
      </c>
      <c r="I14" s="210">
        <v>5.6894744722263813</v>
      </c>
      <c r="L14" s="215"/>
      <c r="M14" s="215"/>
    </row>
    <row r="15" spans="1:13">
      <c r="A15" s="207" t="s">
        <v>144</v>
      </c>
      <c r="B15" s="208" t="s">
        <v>150</v>
      </c>
      <c r="C15" s="209">
        <v>103</v>
      </c>
      <c r="D15" s="210">
        <v>3.4094670638861304</v>
      </c>
      <c r="E15" s="210"/>
      <c r="F15" s="207" t="s">
        <v>144</v>
      </c>
      <c r="G15" s="208" t="s">
        <v>246</v>
      </c>
      <c r="H15" s="211">
        <v>301</v>
      </c>
      <c r="I15" s="210">
        <v>4.5066626740530022</v>
      </c>
      <c r="L15" s="215"/>
      <c r="M15" s="215"/>
    </row>
    <row r="16" spans="1:13">
      <c r="A16" s="207" t="s">
        <v>145</v>
      </c>
      <c r="B16" s="208" t="s">
        <v>230</v>
      </c>
      <c r="C16" s="209">
        <v>95</v>
      </c>
      <c r="D16" s="210">
        <v>3.1446540880503147</v>
      </c>
      <c r="E16" s="210"/>
      <c r="F16" s="207" t="s">
        <v>145</v>
      </c>
      <c r="G16" s="208" t="s">
        <v>164</v>
      </c>
      <c r="H16" s="211">
        <v>239</v>
      </c>
      <c r="I16" s="210">
        <v>3.5783799970055399</v>
      </c>
      <c r="L16" s="215"/>
      <c r="M16" s="215"/>
    </row>
    <row r="17" spans="1:13" s="218" customFormat="1">
      <c r="A17" s="216" t="s">
        <v>146</v>
      </c>
      <c r="B17" s="208" t="s">
        <v>247</v>
      </c>
      <c r="C17" s="209">
        <v>91</v>
      </c>
      <c r="D17" s="210">
        <v>3.0122476001324063</v>
      </c>
      <c r="E17" s="217"/>
      <c r="F17" s="216" t="s">
        <v>146</v>
      </c>
      <c r="G17" s="208" t="s">
        <v>237</v>
      </c>
      <c r="H17" s="211">
        <v>225</v>
      </c>
      <c r="I17" s="210">
        <v>3.3687677796077256</v>
      </c>
      <c r="J17" s="1"/>
      <c r="L17" s="215"/>
      <c r="M17" s="215"/>
    </row>
    <row r="18" spans="1:13">
      <c r="A18" s="207" t="s">
        <v>147</v>
      </c>
      <c r="B18" s="208" t="s">
        <v>248</v>
      </c>
      <c r="C18" s="209">
        <v>89</v>
      </c>
      <c r="D18" s="210">
        <v>2.9460443561734526</v>
      </c>
      <c r="E18" s="210"/>
      <c r="F18" s="207" t="s">
        <v>147</v>
      </c>
      <c r="G18" s="208" t="s">
        <v>234</v>
      </c>
      <c r="H18" s="211">
        <v>209</v>
      </c>
      <c r="I18" s="210">
        <v>3.1292109597245097</v>
      </c>
      <c r="L18" s="215"/>
      <c r="M18" s="215"/>
    </row>
    <row r="19" spans="1:13">
      <c r="A19" s="207" t="s">
        <v>148</v>
      </c>
      <c r="B19" s="208" t="s">
        <v>231</v>
      </c>
      <c r="C19" s="209">
        <v>81</v>
      </c>
      <c r="D19" s="210">
        <v>2.6812313803376364</v>
      </c>
      <c r="E19" s="210"/>
      <c r="F19" s="207" t="s">
        <v>148</v>
      </c>
      <c r="G19" s="208" t="s">
        <v>235</v>
      </c>
      <c r="H19" s="211">
        <v>177</v>
      </c>
      <c r="I19" s="210">
        <v>2.6500973199580775</v>
      </c>
      <c r="K19" s="219"/>
      <c r="L19" s="215"/>
      <c r="M19" s="215"/>
    </row>
    <row r="20" spans="1:13">
      <c r="A20" s="220"/>
      <c r="B20" s="221" t="s">
        <v>155</v>
      </c>
      <c r="C20" s="222">
        <v>1648</v>
      </c>
      <c r="D20" s="223">
        <v>54.551473022178087</v>
      </c>
      <c r="E20" s="223"/>
      <c r="F20" s="224"/>
      <c r="G20" s="221" t="s">
        <v>155</v>
      </c>
      <c r="H20" s="225">
        <v>4247</v>
      </c>
      <c r="I20" s="223">
        <v>63.58736337775116</v>
      </c>
    </row>
    <row r="21" spans="1:13">
      <c r="A21" s="226"/>
      <c r="B21" s="227" t="s">
        <v>157</v>
      </c>
      <c r="C21" s="228">
        <v>3021</v>
      </c>
      <c r="D21" s="229">
        <v>100</v>
      </c>
      <c r="E21" s="224"/>
      <c r="F21" s="226"/>
      <c r="G21" s="227" t="s">
        <v>157</v>
      </c>
      <c r="H21" s="230">
        <v>6679</v>
      </c>
      <c r="I21" s="229">
        <v>100</v>
      </c>
    </row>
    <row r="22" spans="1:13">
      <c r="A22" s="224"/>
      <c r="B22" s="220"/>
      <c r="C22" s="231"/>
      <c r="D22" s="223"/>
      <c r="E22" s="224"/>
      <c r="F22" s="224"/>
      <c r="G22" s="232"/>
      <c r="H22" s="233"/>
      <c r="I22" s="223"/>
    </row>
    <row r="23" spans="1:13" ht="30" customHeight="1">
      <c r="A23" s="362" t="s">
        <v>165</v>
      </c>
      <c r="B23" s="362"/>
      <c r="C23" s="362"/>
      <c r="D23" s="362"/>
      <c r="E23" s="362"/>
      <c r="F23" s="362"/>
      <c r="G23" s="362"/>
      <c r="H23" s="362"/>
      <c r="I23" s="362"/>
      <c r="J23" s="105"/>
    </row>
    <row r="24" spans="1:13" ht="15.75">
      <c r="A24" s="123" t="s">
        <v>252</v>
      </c>
      <c r="B24" s="235"/>
      <c r="C24" s="235"/>
      <c r="D24" s="235"/>
      <c r="E24" s="235"/>
      <c r="F24" s="235"/>
      <c r="G24" s="235"/>
      <c r="H24" s="235"/>
      <c r="I24" s="235"/>
    </row>
    <row r="25" spans="1:13" ht="13.5" customHeight="1">
      <c r="A25" s="234" t="s">
        <v>172</v>
      </c>
      <c r="B25" s="235"/>
      <c r="C25" s="235"/>
      <c r="D25" s="235"/>
      <c r="E25" s="235"/>
      <c r="F25" s="235"/>
      <c r="G25" s="235"/>
      <c r="H25" s="235"/>
      <c r="I25" s="235"/>
    </row>
    <row r="26" spans="1:13">
      <c r="A26" s="236"/>
      <c r="B26" s="237"/>
      <c r="C26" s="237"/>
      <c r="D26" s="237"/>
      <c r="E26" s="237"/>
      <c r="F26" s="237"/>
      <c r="G26" s="237"/>
      <c r="H26" s="237"/>
      <c r="I26" s="237"/>
    </row>
    <row r="28" spans="1:13">
      <c r="B28" s="212"/>
    </row>
    <row r="29" spans="1:13">
      <c r="B29" s="212"/>
    </row>
  </sheetData>
  <mergeCells count="1">
    <mergeCell ref="A23:I23"/>
  </mergeCells>
  <pageMargins left="0.86614173228346458" right="0.6692913385826772" top="0.74803149606299213" bottom="0.43307086614173229" header="0.35433070866141736" footer="0.35433070866141736"/>
  <pageSetup paperSize="9" orientation="landscape" verticalDpi="4294967295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53F4D-EC2B-4418-A812-FFA682FCC7F5}">
  <dimension ref="A2:M29"/>
  <sheetViews>
    <sheetView showGridLines="0" zoomScaleNormal="100" workbookViewId="0">
      <selection activeCell="A4" sqref="A4"/>
    </sheetView>
  </sheetViews>
  <sheetFormatPr baseColWidth="10" defaultColWidth="11.42578125" defaultRowHeight="15"/>
  <cols>
    <col min="1" max="1" width="3" style="1" customWidth="1"/>
    <col min="2" max="2" width="41.42578125" style="1" customWidth="1"/>
    <col min="3" max="3" width="10" style="1" customWidth="1"/>
    <col min="4" max="4" width="9.28515625" style="1" customWidth="1"/>
    <col min="5" max="5" width="4.5703125" style="1" customWidth="1"/>
    <col min="6" max="6" width="3.28515625" style="1" customWidth="1"/>
    <col min="7" max="7" width="42.140625" style="1" customWidth="1"/>
    <col min="8" max="9" width="9.28515625" style="1" customWidth="1"/>
    <col min="10" max="11" width="11.42578125" style="1"/>
    <col min="12" max="12" width="38.140625" style="1" customWidth="1"/>
    <col min="13" max="16384" width="11.42578125" style="1"/>
  </cols>
  <sheetData>
    <row r="2" spans="1:13">
      <c r="B2" s="194"/>
    </row>
    <row r="4" spans="1:13" ht="18">
      <c r="A4" s="60" t="s">
        <v>168</v>
      </c>
      <c r="B4" s="127"/>
      <c r="C4" s="85"/>
      <c r="D4" s="85"/>
      <c r="F4" s="156"/>
      <c r="G4" s="156"/>
      <c r="H4" s="156"/>
      <c r="I4" s="156"/>
      <c r="J4" s="195"/>
      <c r="K4" s="195"/>
    </row>
    <row r="5" spans="1:13" ht="18">
      <c r="A5" s="335" t="s">
        <v>133</v>
      </c>
      <c r="B5" s="85"/>
      <c r="C5" s="85"/>
      <c r="D5" s="85"/>
      <c r="E5" s="88"/>
      <c r="F5" s="88"/>
      <c r="G5" s="88"/>
      <c r="H5" s="88"/>
      <c r="I5" s="337" t="s">
        <v>13</v>
      </c>
      <c r="L5" s="90"/>
    </row>
    <row r="6" spans="1:13" ht="18">
      <c r="A6" s="196"/>
      <c r="B6" s="196"/>
      <c r="C6" s="196"/>
      <c r="D6" s="196"/>
      <c r="E6" s="196"/>
      <c r="F6" s="196"/>
      <c r="G6" s="196"/>
      <c r="H6" s="196"/>
      <c r="I6" s="196"/>
      <c r="L6" s="90"/>
    </row>
    <row r="7" spans="1:13" ht="18">
      <c r="A7" s="197"/>
      <c r="B7" s="197"/>
      <c r="C7" s="197"/>
      <c r="D7" s="197"/>
      <c r="E7" s="198"/>
      <c r="F7" s="198"/>
      <c r="G7" s="198"/>
      <c r="H7" s="197"/>
      <c r="I7" s="197"/>
      <c r="L7" s="90"/>
    </row>
    <row r="8" spans="1:13" ht="18">
      <c r="A8" s="199"/>
      <c r="B8" s="200" t="s">
        <v>134</v>
      </c>
      <c r="C8" s="199"/>
      <c r="D8" s="199"/>
      <c r="E8" s="201"/>
      <c r="F8" s="199"/>
      <c r="G8" s="200" t="s">
        <v>135</v>
      </c>
      <c r="H8" s="199"/>
      <c r="I8" s="199"/>
    </row>
    <row r="9" spans="1:13" ht="54">
      <c r="A9" s="202"/>
      <c r="B9" s="203" t="s">
        <v>136</v>
      </c>
      <c r="C9" s="204" t="s">
        <v>2</v>
      </c>
      <c r="D9" s="205" t="s">
        <v>137</v>
      </c>
      <c r="E9" s="206"/>
      <c r="F9" s="202"/>
      <c r="G9" s="203" t="s">
        <v>136</v>
      </c>
      <c r="H9" s="204" t="s">
        <v>2</v>
      </c>
      <c r="I9" s="205" t="s">
        <v>138</v>
      </c>
    </row>
    <row r="10" spans="1:13">
      <c r="A10" s="207" t="s">
        <v>139</v>
      </c>
      <c r="B10" s="208" t="s">
        <v>229</v>
      </c>
      <c r="C10" s="209">
        <v>309</v>
      </c>
      <c r="D10" s="210">
        <v>16.135770234986946</v>
      </c>
      <c r="E10" s="210"/>
      <c r="F10" s="207" t="s">
        <v>139</v>
      </c>
      <c r="G10" s="208" t="s">
        <v>230</v>
      </c>
      <c r="H10" s="211">
        <v>796</v>
      </c>
      <c r="I10" s="210">
        <v>17.95623731107602</v>
      </c>
      <c r="L10" s="212"/>
      <c r="M10" s="212"/>
    </row>
    <row r="11" spans="1:13">
      <c r="A11" s="207" t="s">
        <v>140</v>
      </c>
      <c r="B11" s="213" t="s">
        <v>149</v>
      </c>
      <c r="C11" s="209">
        <v>150</v>
      </c>
      <c r="D11" s="210">
        <v>7.8328981723237598</v>
      </c>
      <c r="E11" s="210"/>
      <c r="F11" s="207" t="s">
        <v>140</v>
      </c>
      <c r="G11" s="213" t="s">
        <v>232</v>
      </c>
      <c r="H11" s="211">
        <v>543</v>
      </c>
      <c r="I11" s="210">
        <v>12.249041281299347</v>
      </c>
      <c r="L11" s="212"/>
      <c r="M11" s="212"/>
    </row>
    <row r="12" spans="1:13">
      <c r="A12" s="207" t="s">
        <v>141</v>
      </c>
      <c r="B12" s="208" t="s">
        <v>230</v>
      </c>
      <c r="C12" s="209">
        <v>110</v>
      </c>
      <c r="D12" s="210">
        <v>5.7441253263707575</v>
      </c>
      <c r="E12" s="210"/>
      <c r="F12" s="207" t="s">
        <v>141</v>
      </c>
      <c r="G12" s="208" t="s">
        <v>156</v>
      </c>
      <c r="H12" s="211">
        <v>339</v>
      </c>
      <c r="I12" s="210">
        <v>7.6471915181592598</v>
      </c>
      <c r="L12" s="212"/>
      <c r="M12" s="212"/>
    </row>
    <row r="13" spans="1:13">
      <c r="A13" s="207" t="s">
        <v>142</v>
      </c>
      <c r="B13" s="208" t="s">
        <v>163</v>
      </c>
      <c r="C13" s="209">
        <v>94</v>
      </c>
      <c r="D13" s="210">
        <v>4.9086161879895558</v>
      </c>
      <c r="E13" s="214"/>
      <c r="F13" s="207" t="s">
        <v>142</v>
      </c>
      <c r="G13" s="208" t="s">
        <v>229</v>
      </c>
      <c r="H13" s="211">
        <v>204</v>
      </c>
      <c r="I13" s="210">
        <v>4.6018497631400859</v>
      </c>
      <c r="L13" s="212"/>
      <c r="M13" s="212"/>
    </row>
    <row r="14" spans="1:13">
      <c r="A14" s="207" t="s">
        <v>143</v>
      </c>
      <c r="B14" s="208" t="s">
        <v>153</v>
      </c>
      <c r="C14" s="209">
        <v>79</v>
      </c>
      <c r="D14" s="210">
        <v>4.1253263707571799</v>
      </c>
      <c r="E14" s="210"/>
      <c r="F14" s="207" t="s">
        <v>143</v>
      </c>
      <c r="G14" s="208" t="s">
        <v>233</v>
      </c>
      <c r="H14" s="211">
        <v>201</v>
      </c>
      <c r="I14" s="210">
        <v>4.5341755019174377</v>
      </c>
      <c r="L14" s="215"/>
      <c r="M14" s="215"/>
    </row>
    <row r="15" spans="1:13">
      <c r="A15" s="207" t="s">
        <v>144</v>
      </c>
      <c r="B15" s="208" t="s">
        <v>151</v>
      </c>
      <c r="C15" s="209">
        <v>68</v>
      </c>
      <c r="D15" s="210">
        <v>3.5509138381201044</v>
      </c>
      <c r="E15" s="210"/>
      <c r="F15" s="207" t="s">
        <v>144</v>
      </c>
      <c r="G15" s="208" t="s">
        <v>234</v>
      </c>
      <c r="H15" s="211">
        <v>179</v>
      </c>
      <c r="I15" s="210">
        <v>4.0378975862846831</v>
      </c>
      <c r="L15" s="215"/>
      <c r="M15" s="215"/>
    </row>
    <row r="16" spans="1:13">
      <c r="A16" s="207" t="s">
        <v>145</v>
      </c>
      <c r="B16" s="208" t="s">
        <v>154</v>
      </c>
      <c r="C16" s="209">
        <v>66</v>
      </c>
      <c r="D16" s="210">
        <v>3.4464751958224542</v>
      </c>
      <c r="E16" s="210"/>
      <c r="F16" s="207" t="s">
        <v>145</v>
      </c>
      <c r="G16" s="208" t="s">
        <v>235</v>
      </c>
      <c r="H16" s="211">
        <v>130</v>
      </c>
      <c r="I16" s="210">
        <v>2.9325513196480939</v>
      </c>
      <c r="L16" s="215"/>
      <c r="M16" s="215"/>
    </row>
    <row r="17" spans="1:13" s="218" customFormat="1">
      <c r="A17" s="216" t="s">
        <v>146</v>
      </c>
      <c r="B17" s="208" t="s">
        <v>152</v>
      </c>
      <c r="C17" s="209">
        <v>56</v>
      </c>
      <c r="D17" s="210">
        <v>2.9242819843342036</v>
      </c>
      <c r="E17" s="217"/>
      <c r="F17" s="216" t="s">
        <v>146</v>
      </c>
      <c r="G17" s="208" t="s">
        <v>246</v>
      </c>
      <c r="H17" s="211">
        <v>126</v>
      </c>
      <c r="I17" s="210">
        <v>2.8423189713512294</v>
      </c>
      <c r="J17" s="1"/>
      <c r="L17" s="215"/>
      <c r="M17" s="215"/>
    </row>
    <row r="18" spans="1:13">
      <c r="A18" s="207" t="s">
        <v>147</v>
      </c>
      <c r="B18" s="208" t="s">
        <v>232</v>
      </c>
      <c r="C18" s="209">
        <v>53</v>
      </c>
      <c r="D18" s="210">
        <v>2.7676240208877285</v>
      </c>
      <c r="E18" s="210"/>
      <c r="F18" s="207" t="s">
        <v>147</v>
      </c>
      <c r="G18" s="208" t="s">
        <v>237</v>
      </c>
      <c r="H18" s="211">
        <v>118</v>
      </c>
      <c r="I18" s="210">
        <v>2.6618542747575007</v>
      </c>
      <c r="L18" s="215"/>
      <c r="M18" s="215"/>
    </row>
    <row r="19" spans="1:13">
      <c r="A19" s="207" t="s">
        <v>148</v>
      </c>
      <c r="B19" s="208" t="s">
        <v>249</v>
      </c>
      <c r="C19" s="209">
        <v>49</v>
      </c>
      <c r="D19" s="210">
        <v>2.5587467362924281</v>
      </c>
      <c r="E19" s="210"/>
      <c r="F19" s="207" t="s">
        <v>148</v>
      </c>
      <c r="G19" s="208" t="s">
        <v>164</v>
      </c>
      <c r="H19" s="211">
        <v>113</v>
      </c>
      <c r="I19" s="210">
        <v>2.5490638393864202</v>
      </c>
      <c r="K19" s="219"/>
      <c r="L19" s="215"/>
      <c r="M19" s="215"/>
    </row>
    <row r="20" spans="1:13">
      <c r="A20" s="220"/>
      <c r="B20" s="221" t="s">
        <v>155</v>
      </c>
      <c r="C20" s="222">
        <v>1034</v>
      </c>
      <c r="D20" s="223">
        <v>53.994778067885115</v>
      </c>
      <c r="E20" s="223"/>
      <c r="F20" s="224"/>
      <c r="G20" s="221" t="s">
        <v>155</v>
      </c>
      <c r="H20" s="225">
        <v>2749</v>
      </c>
      <c r="I20" s="223">
        <v>62.012181367020077</v>
      </c>
    </row>
    <row r="21" spans="1:13">
      <c r="A21" s="226"/>
      <c r="B21" s="227" t="s">
        <v>157</v>
      </c>
      <c r="C21" s="228">
        <v>1915</v>
      </c>
      <c r="D21" s="229">
        <v>100</v>
      </c>
      <c r="E21" s="224"/>
      <c r="F21" s="226"/>
      <c r="G21" s="227" t="s">
        <v>157</v>
      </c>
      <c r="H21" s="230">
        <v>4433</v>
      </c>
      <c r="I21" s="229">
        <v>100</v>
      </c>
    </row>
    <row r="22" spans="1:13">
      <c r="A22" s="224"/>
      <c r="B22" s="220"/>
      <c r="C22" s="231"/>
      <c r="D22" s="223"/>
      <c r="E22" s="224"/>
      <c r="F22" s="224"/>
      <c r="G22" s="232"/>
      <c r="H22" s="233"/>
      <c r="I22" s="223"/>
    </row>
    <row r="23" spans="1:13" ht="30" customHeight="1">
      <c r="A23" s="362" t="s">
        <v>165</v>
      </c>
      <c r="B23" s="362"/>
      <c r="C23" s="362"/>
      <c r="D23" s="362"/>
      <c r="E23" s="362"/>
      <c r="F23" s="362"/>
      <c r="G23" s="362"/>
      <c r="H23" s="362"/>
      <c r="I23" s="362"/>
      <c r="J23" s="105"/>
    </row>
    <row r="24" spans="1:13" ht="15.75">
      <c r="A24" s="123" t="s">
        <v>252</v>
      </c>
      <c r="B24" s="235"/>
      <c r="C24" s="235"/>
      <c r="D24" s="235"/>
      <c r="E24" s="235"/>
      <c r="F24" s="235"/>
      <c r="G24" s="235"/>
      <c r="H24" s="235"/>
      <c r="I24" s="235"/>
    </row>
    <row r="25" spans="1:13" ht="13.5" customHeight="1">
      <c r="A25" s="234" t="s">
        <v>172</v>
      </c>
      <c r="B25" s="235"/>
      <c r="C25" s="235"/>
      <c r="D25" s="235"/>
      <c r="E25" s="235"/>
      <c r="F25" s="235"/>
      <c r="G25" s="235"/>
      <c r="H25" s="235"/>
      <c r="I25" s="235"/>
    </row>
    <row r="26" spans="1:13">
      <c r="A26" s="236"/>
      <c r="B26" s="237"/>
      <c r="C26" s="237"/>
      <c r="D26" s="237"/>
      <c r="E26" s="237"/>
      <c r="F26" s="237"/>
      <c r="G26" s="237"/>
      <c r="H26" s="237"/>
      <c r="I26" s="237"/>
    </row>
    <row r="28" spans="1:13">
      <c r="B28" s="212"/>
    </row>
    <row r="29" spans="1:13">
      <c r="B29" s="212"/>
    </row>
  </sheetData>
  <mergeCells count="1">
    <mergeCell ref="A23:I23"/>
  </mergeCells>
  <pageMargins left="0.86614173228346458" right="0.6692913385826772" top="0.74803149606299213" bottom="0.43307086614173229" header="0.35433070866141736" footer="0.35433070866141736"/>
  <pageSetup paperSize="9" orientation="landscape" verticalDpi="4294967295" r:id="rId1"/>
  <headerFooter alignWithMargins="0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D3463-DD62-4DCF-9FB8-CA023449A8FC}">
  <dimension ref="A2:M29"/>
  <sheetViews>
    <sheetView showGridLines="0" zoomScaleNormal="100" workbookViewId="0">
      <selection activeCell="A4" sqref="A4"/>
    </sheetView>
  </sheetViews>
  <sheetFormatPr baseColWidth="10" defaultColWidth="11.42578125" defaultRowHeight="15"/>
  <cols>
    <col min="1" max="1" width="3" style="1" customWidth="1"/>
    <col min="2" max="2" width="41.42578125" style="1" customWidth="1"/>
    <col min="3" max="3" width="10" style="1" customWidth="1"/>
    <col min="4" max="4" width="9.28515625" style="1" customWidth="1"/>
    <col min="5" max="5" width="4.5703125" style="1" customWidth="1"/>
    <col min="6" max="6" width="3.28515625" style="1" customWidth="1"/>
    <col min="7" max="7" width="42.140625" style="1" customWidth="1"/>
    <col min="8" max="9" width="9.28515625" style="1" customWidth="1"/>
    <col min="10" max="11" width="11.42578125" style="1"/>
    <col min="12" max="12" width="38.140625" style="1" customWidth="1"/>
    <col min="13" max="16384" width="11.42578125" style="1"/>
  </cols>
  <sheetData>
    <row r="2" spans="1:13">
      <c r="B2" s="194"/>
    </row>
    <row r="4" spans="1:13" ht="18">
      <c r="A4" s="60" t="s">
        <v>168</v>
      </c>
      <c r="B4" s="127"/>
      <c r="C4" s="85"/>
      <c r="D4" s="85"/>
      <c r="F4" s="156"/>
      <c r="G4" s="156"/>
      <c r="H4" s="156"/>
      <c r="I4" s="156"/>
      <c r="J4" s="195"/>
      <c r="K4" s="195"/>
    </row>
    <row r="5" spans="1:13" ht="18">
      <c r="A5" s="335" t="s">
        <v>133</v>
      </c>
      <c r="B5" s="85"/>
      <c r="C5" s="85"/>
      <c r="D5" s="85"/>
      <c r="E5" s="88"/>
      <c r="F5" s="88"/>
      <c r="G5" s="88"/>
      <c r="H5" s="88"/>
      <c r="I5" s="337" t="s">
        <v>14</v>
      </c>
      <c r="L5" s="90"/>
    </row>
    <row r="6" spans="1:13" ht="18">
      <c r="A6" s="196"/>
      <c r="B6" s="196"/>
      <c r="C6" s="196"/>
      <c r="D6" s="196"/>
      <c r="E6" s="196"/>
      <c r="F6" s="196"/>
      <c r="G6" s="196"/>
      <c r="H6" s="196"/>
      <c r="I6" s="196"/>
      <c r="L6" s="90"/>
    </row>
    <row r="7" spans="1:13" ht="18">
      <c r="A7" s="197"/>
      <c r="B7" s="197"/>
      <c r="C7" s="197"/>
      <c r="D7" s="197"/>
      <c r="E7" s="198"/>
      <c r="F7" s="198"/>
      <c r="G7" s="198"/>
      <c r="H7" s="197"/>
      <c r="I7" s="197"/>
      <c r="L7" s="90"/>
    </row>
    <row r="8" spans="1:13" ht="18">
      <c r="A8" s="199"/>
      <c r="B8" s="200" t="s">
        <v>134</v>
      </c>
      <c r="C8" s="199"/>
      <c r="D8" s="199"/>
      <c r="E8" s="201"/>
      <c r="F8" s="199"/>
      <c r="G8" s="200" t="s">
        <v>135</v>
      </c>
      <c r="H8" s="199"/>
      <c r="I8" s="199"/>
    </row>
    <row r="9" spans="1:13" ht="54">
      <c r="A9" s="202"/>
      <c r="B9" s="203" t="s">
        <v>136</v>
      </c>
      <c r="C9" s="204" t="s">
        <v>2</v>
      </c>
      <c r="D9" s="205" t="s">
        <v>137</v>
      </c>
      <c r="E9" s="206"/>
      <c r="F9" s="202"/>
      <c r="G9" s="203" t="s">
        <v>136</v>
      </c>
      <c r="H9" s="204" t="s">
        <v>2</v>
      </c>
      <c r="I9" s="205" t="s">
        <v>138</v>
      </c>
    </row>
    <row r="10" spans="1:13">
      <c r="A10" s="207" t="s">
        <v>139</v>
      </c>
      <c r="B10" s="208" t="s">
        <v>229</v>
      </c>
      <c r="C10" s="209">
        <v>911</v>
      </c>
      <c r="D10" s="210">
        <v>13.94245485154576</v>
      </c>
      <c r="E10" s="210"/>
      <c r="F10" s="207" t="s">
        <v>139</v>
      </c>
      <c r="G10" s="208" t="s">
        <v>232</v>
      </c>
      <c r="H10" s="211">
        <v>1457</v>
      </c>
      <c r="I10" s="210">
        <v>13.035698309027467</v>
      </c>
      <c r="L10" s="212"/>
      <c r="M10" s="212"/>
    </row>
    <row r="11" spans="1:13">
      <c r="A11" s="207" t="s">
        <v>140</v>
      </c>
      <c r="B11" s="213" t="s">
        <v>151</v>
      </c>
      <c r="C11" s="209">
        <v>581</v>
      </c>
      <c r="D11" s="210">
        <v>8.8919498010407096</v>
      </c>
      <c r="E11" s="210"/>
      <c r="F11" s="207" t="s">
        <v>140</v>
      </c>
      <c r="G11" s="213" t="s">
        <v>229</v>
      </c>
      <c r="H11" s="211">
        <v>1272</v>
      </c>
      <c r="I11" s="210">
        <v>11.380513554621096</v>
      </c>
      <c r="L11" s="212"/>
      <c r="M11" s="212"/>
    </row>
    <row r="12" spans="1:13">
      <c r="A12" s="207" t="s">
        <v>141</v>
      </c>
      <c r="B12" s="208" t="s">
        <v>149</v>
      </c>
      <c r="C12" s="209">
        <v>575</v>
      </c>
      <c r="D12" s="210">
        <v>8.8001224364860722</v>
      </c>
      <c r="E12" s="210"/>
      <c r="F12" s="207" t="s">
        <v>141</v>
      </c>
      <c r="G12" s="208" t="s">
        <v>156</v>
      </c>
      <c r="H12" s="211">
        <v>1004</v>
      </c>
      <c r="I12" s="210">
        <v>8.9827323968864636</v>
      </c>
      <c r="L12" s="212"/>
      <c r="M12" s="212"/>
    </row>
    <row r="13" spans="1:13">
      <c r="A13" s="207" t="s">
        <v>142</v>
      </c>
      <c r="B13" s="208" t="s">
        <v>163</v>
      </c>
      <c r="C13" s="209">
        <v>442</v>
      </c>
      <c r="D13" s="210">
        <v>6.764615855524946</v>
      </c>
      <c r="E13" s="214"/>
      <c r="F13" s="207" t="s">
        <v>142</v>
      </c>
      <c r="G13" s="208" t="s">
        <v>233</v>
      </c>
      <c r="H13" s="211">
        <v>829</v>
      </c>
      <c r="I13" s="210">
        <v>7.4170170886642213</v>
      </c>
      <c r="L13" s="212"/>
      <c r="M13" s="212"/>
    </row>
    <row r="14" spans="1:13">
      <c r="A14" s="207" t="s">
        <v>143</v>
      </c>
      <c r="B14" s="208" t="s">
        <v>152</v>
      </c>
      <c r="C14" s="209">
        <v>358</v>
      </c>
      <c r="D14" s="210">
        <v>5.4790327517600241</v>
      </c>
      <c r="E14" s="210"/>
      <c r="F14" s="207" t="s">
        <v>143</v>
      </c>
      <c r="G14" s="208" t="s">
        <v>235</v>
      </c>
      <c r="H14" s="211">
        <v>522</v>
      </c>
      <c r="I14" s="210">
        <v>4.670305090811488</v>
      </c>
      <c r="L14" s="215"/>
      <c r="M14" s="215"/>
    </row>
    <row r="15" spans="1:13">
      <c r="A15" s="207" t="s">
        <v>144</v>
      </c>
      <c r="B15" s="208" t="s">
        <v>250</v>
      </c>
      <c r="C15" s="209">
        <v>347</v>
      </c>
      <c r="D15" s="210">
        <v>5.3106825834098563</v>
      </c>
      <c r="E15" s="210"/>
      <c r="F15" s="207" t="s">
        <v>144</v>
      </c>
      <c r="G15" s="208" t="s">
        <v>164</v>
      </c>
      <c r="H15" s="211">
        <v>421</v>
      </c>
      <c r="I15" s="210">
        <v>3.7666636843517938</v>
      </c>
      <c r="L15" s="215"/>
      <c r="M15" s="215"/>
    </row>
    <row r="16" spans="1:13">
      <c r="A16" s="207" t="s">
        <v>145</v>
      </c>
      <c r="B16" s="208" t="s">
        <v>154</v>
      </c>
      <c r="C16" s="209">
        <v>289</v>
      </c>
      <c r="D16" s="210">
        <v>4.4230180593816959</v>
      </c>
      <c r="E16" s="210"/>
      <c r="F16" s="207" t="s">
        <v>145</v>
      </c>
      <c r="G16" s="208" t="s">
        <v>230</v>
      </c>
      <c r="H16" s="211">
        <v>402</v>
      </c>
      <c r="I16" s="210">
        <v>3.5966717366019503</v>
      </c>
      <c r="L16" s="215"/>
      <c r="M16" s="215"/>
    </row>
    <row r="17" spans="1:13" s="218" customFormat="1">
      <c r="A17" s="216" t="s">
        <v>146</v>
      </c>
      <c r="B17" s="208" t="s">
        <v>150</v>
      </c>
      <c r="C17" s="209">
        <v>165</v>
      </c>
      <c r="D17" s="210">
        <v>2.5252525252525251</v>
      </c>
      <c r="E17" s="217"/>
      <c r="F17" s="216" t="s">
        <v>146</v>
      </c>
      <c r="G17" s="208" t="s">
        <v>234</v>
      </c>
      <c r="H17" s="211">
        <v>396</v>
      </c>
      <c r="I17" s="210">
        <v>3.5429900688914735</v>
      </c>
      <c r="J17" s="1"/>
      <c r="L17" s="215"/>
      <c r="M17" s="215"/>
    </row>
    <row r="18" spans="1:13">
      <c r="A18" s="207" t="s">
        <v>147</v>
      </c>
      <c r="B18" s="208" t="s">
        <v>232</v>
      </c>
      <c r="C18" s="209">
        <v>158</v>
      </c>
      <c r="D18" s="210">
        <v>2.4181205999387818</v>
      </c>
      <c r="E18" s="210"/>
      <c r="F18" s="207" t="s">
        <v>147</v>
      </c>
      <c r="G18" s="208" t="s">
        <v>238</v>
      </c>
      <c r="H18" s="211">
        <v>304</v>
      </c>
      <c r="I18" s="210">
        <v>2.7198711639974951</v>
      </c>
      <c r="L18" s="215"/>
      <c r="M18" s="215"/>
    </row>
    <row r="19" spans="1:13">
      <c r="A19" s="207" t="s">
        <v>148</v>
      </c>
      <c r="B19" s="208" t="s">
        <v>231</v>
      </c>
      <c r="C19" s="209">
        <v>149</v>
      </c>
      <c r="D19" s="210">
        <v>2.2803795531068261</v>
      </c>
      <c r="E19" s="210"/>
      <c r="F19" s="207" t="s">
        <v>148</v>
      </c>
      <c r="G19" s="208" t="s">
        <v>251</v>
      </c>
      <c r="H19" s="211">
        <v>241</v>
      </c>
      <c r="I19" s="210">
        <v>2.1562136530374878</v>
      </c>
      <c r="K19" s="219"/>
      <c r="L19" s="215"/>
      <c r="M19" s="215"/>
    </row>
    <row r="20" spans="1:13">
      <c r="A20" s="220"/>
      <c r="B20" s="221" t="s">
        <v>155</v>
      </c>
      <c r="C20" s="222">
        <v>3975</v>
      </c>
      <c r="D20" s="223">
        <v>60.835629017447197</v>
      </c>
      <c r="E20" s="223"/>
      <c r="F20" s="224"/>
      <c r="G20" s="221" t="s">
        <v>155</v>
      </c>
      <c r="H20" s="225">
        <v>6848</v>
      </c>
      <c r="I20" s="223">
        <v>61.268676746890939</v>
      </c>
    </row>
    <row r="21" spans="1:13">
      <c r="A21" s="226"/>
      <c r="B21" s="227" t="s">
        <v>157</v>
      </c>
      <c r="C21" s="228">
        <v>6534</v>
      </c>
      <c r="D21" s="229">
        <v>100</v>
      </c>
      <c r="E21" s="224"/>
      <c r="F21" s="226"/>
      <c r="G21" s="227" t="s">
        <v>157</v>
      </c>
      <c r="H21" s="230">
        <v>11177</v>
      </c>
      <c r="I21" s="229">
        <v>100</v>
      </c>
    </row>
    <row r="22" spans="1:13">
      <c r="A22" s="224"/>
      <c r="B22" s="220"/>
      <c r="C22" s="231"/>
      <c r="D22" s="223"/>
      <c r="E22" s="224"/>
      <c r="F22" s="224"/>
      <c r="G22" s="232"/>
      <c r="H22" s="233"/>
      <c r="I22" s="223"/>
    </row>
    <row r="23" spans="1:13" ht="30" customHeight="1">
      <c r="A23" s="362" t="s">
        <v>165</v>
      </c>
      <c r="B23" s="362"/>
      <c r="C23" s="362"/>
      <c r="D23" s="362"/>
      <c r="E23" s="362"/>
      <c r="F23" s="362"/>
      <c r="G23" s="362"/>
      <c r="H23" s="362"/>
      <c r="I23" s="362"/>
      <c r="J23" s="105"/>
    </row>
    <row r="24" spans="1:13" ht="15.75">
      <c r="A24" s="123" t="s">
        <v>252</v>
      </c>
      <c r="B24" s="235"/>
      <c r="C24" s="235"/>
      <c r="D24" s="235"/>
      <c r="E24" s="235"/>
      <c r="F24" s="235"/>
      <c r="G24" s="235"/>
      <c r="H24" s="235"/>
      <c r="I24" s="235"/>
    </row>
    <row r="25" spans="1:13" ht="13.5" customHeight="1">
      <c r="A25" s="234" t="s">
        <v>172</v>
      </c>
      <c r="B25" s="235"/>
      <c r="C25" s="235"/>
      <c r="D25" s="235"/>
      <c r="E25" s="235"/>
      <c r="F25" s="235"/>
      <c r="G25" s="235"/>
      <c r="H25" s="235"/>
      <c r="I25" s="235"/>
    </row>
    <row r="26" spans="1:13">
      <c r="A26" s="236"/>
      <c r="B26" s="237"/>
      <c r="C26" s="237"/>
      <c r="D26" s="237"/>
      <c r="E26" s="237"/>
      <c r="F26" s="237"/>
      <c r="G26" s="237"/>
      <c r="H26" s="237"/>
      <c r="I26" s="237"/>
    </row>
    <row r="28" spans="1:13">
      <c r="B28" s="212"/>
    </row>
    <row r="29" spans="1:13">
      <c r="B29" s="212"/>
    </row>
  </sheetData>
  <mergeCells count="1">
    <mergeCell ref="A23:I23"/>
  </mergeCells>
  <pageMargins left="0.86614173228346458" right="0.6692913385826772" top="0.74803149606299213" bottom="0.43307086614173229" header="0.35433070866141736" footer="0.35433070866141736"/>
  <pageSetup paperSize="9" orientation="landscape" verticalDpi="4294967295" r:id="rId1"/>
  <headerFooter alignWithMargins="0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5:K201"/>
  <sheetViews>
    <sheetView showGridLines="0" zoomScaleNormal="100" workbookViewId="0">
      <selection activeCell="A5" sqref="A5"/>
    </sheetView>
  </sheetViews>
  <sheetFormatPr baseColWidth="10" defaultColWidth="11.42578125" defaultRowHeight="15"/>
  <cols>
    <col min="1" max="1" width="20.85546875" style="171" customWidth="1"/>
    <col min="2" max="2" width="10.140625" style="171" customWidth="1"/>
    <col min="3" max="8" width="9.28515625" style="171" customWidth="1"/>
    <col min="9" max="16384" width="11.42578125" style="171"/>
  </cols>
  <sheetData>
    <row r="5" spans="1:11" s="165" customFormat="1" ht="18">
      <c r="A5" s="60" t="s">
        <v>168</v>
      </c>
      <c r="B5" s="164"/>
      <c r="D5" s="166"/>
      <c r="E5" s="85"/>
      <c r="F5" s="166"/>
      <c r="G5" s="166"/>
      <c r="H5" s="167"/>
      <c r="I5" s="168"/>
    </row>
    <row r="6" spans="1:11" s="165" customFormat="1" ht="18">
      <c r="A6" s="61" t="s">
        <v>132</v>
      </c>
      <c r="B6" s="88"/>
      <c r="C6" s="158"/>
      <c r="D6" s="158"/>
      <c r="E6" s="158"/>
      <c r="F6" s="158"/>
      <c r="G6" s="158"/>
      <c r="H6" s="169"/>
      <c r="I6" s="168"/>
    </row>
    <row r="7" spans="1:11" s="165" customFormat="1" ht="18">
      <c r="A7" s="158"/>
      <c r="B7" s="158"/>
      <c r="C7" s="158"/>
      <c r="D7" s="158"/>
      <c r="E7" s="158"/>
      <c r="F7" s="158"/>
      <c r="G7" s="158"/>
      <c r="H7" s="169"/>
      <c r="I7" s="168"/>
    </row>
    <row r="8" spans="1:11">
      <c r="A8" s="170"/>
      <c r="B8" s="170"/>
      <c r="C8" s="170"/>
      <c r="D8" s="170"/>
      <c r="E8" s="170"/>
      <c r="F8" s="170"/>
      <c r="G8" s="170"/>
      <c r="H8" s="170"/>
    </row>
    <row r="9" spans="1:11" ht="32.25" customHeight="1">
      <c r="A9" s="172"/>
      <c r="B9" s="173"/>
      <c r="C9" s="174" t="s">
        <v>22</v>
      </c>
      <c r="D9" s="175"/>
      <c r="E9" s="175"/>
      <c r="F9" s="174" t="s">
        <v>23</v>
      </c>
      <c r="G9" s="175"/>
      <c r="H9" s="175"/>
      <c r="I9" s="176"/>
    </row>
    <row r="10" spans="1:11" ht="42" customHeight="1">
      <c r="A10" s="177" t="s">
        <v>1</v>
      </c>
      <c r="B10" s="178" t="s">
        <v>17</v>
      </c>
      <c r="C10" s="179" t="s">
        <v>18</v>
      </c>
      <c r="D10" s="180" t="s">
        <v>19</v>
      </c>
      <c r="E10" s="180" t="s">
        <v>20</v>
      </c>
      <c r="F10" s="179" t="s">
        <v>21</v>
      </c>
      <c r="G10" s="180" t="s">
        <v>19</v>
      </c>
      <c r="H10" s="180" t="s">
        <v>20</v>
      </c>
      <c r="I10" s="181"/>
    </row>
    <row r="11" spans="1:11" ht="21.95" customHeight="1">
      <c r="A11" s="15" t="s">
        <v>6</v>
      </c>
      <c r="B11" s="17">
        <v>286</v>
      </c>
      <c r="C11" s="16">
        <v>215</v>
      </c>
      <c r="D11" s="17">
        <v>132</v>
      </c>
      <c r="E11" s="17">
        <v>83</v>
      </c>
      <c r="F11" s="16">
        <v>71</v>
      </c>
      <c r="G11" s="17">
        <v>26</v>
      </c>
      <c r="H11" s="17">
        <v>45</v>
      </c>
      <c r="I11" s="181"/>
      <c r="K11" s="182"/>
    </row>
    <row r="12" spans="1:11" ht="21.95" customHeight="1">
      <c r="A12" s="15" t="s">
        <v>7</v>
      </c>
      <c r="B12" s="17">
        <v>467</v>
      </c>
      <c r="C12" s="16">
        <v>404</v>
      </c>
      <c r="D12" s="17">
        <v>350</v>
      </c>
      <c r="E12" s="17">
        <v>54</v>
      </c>
      <c r="F12" s="16">
        <v>63</v>
      </c>
      <c r="G12" s="17">
        <v>53</v>
      </c>
      <c r="H12" s="17">
        <v>10</v>
      </c>
      <c r="I12" s="181"/>
      <c r="K12" s="182"/>
    </row>
    <row r="13" spans="1:11" ht="21.95" customHeight="1">
      <c r="A13" s="15" t="s">
        <v>8</v>
      </c>
      <c r="B13" s="17">
        <v>1401</v>
      </c>
      <c r="C13" s="16">
        <v>1292</v>
      </c>
      <c r="D13" s="17">
        <v>997</v>
      </c>
      <c r="E13" s="17">
        <v>295</v>
      </c>
      <c r="F13" s="16">
        <v>109</v>
      </c>
      <c r="G13" s="17">
        <v>105</v>
      </c>
      <c r="H13" s="17">
        <v>4</v>
      </c>
      <c r="I13" s="181"/>
      <c r="K13" s="182"/>
    </row>
    <row r="14" spans="1:11" ht="21.95" customHeight="1">
      <c r="A14" s="15" t="s">
        <v>9</v>
      </c>
      <c r="B14" s="17">
        <v>1975</v>
      </c>
      <c r="C14" s="16">
        <v>1719</v>
      </c>
      <c r="D14" s="17">
        <v>1587</v>
      </c>
      <c r="E14" s="17">
        <v>132</v>
      </c>
      <c r="F14" s="16">
        <v>256</v>
      </c>
      <c r="G14" s="17">
        <v>134</v>
      </c>
      <c r="H14" s="17">
        <v>122</v>
      </c>
      <c r="I14" s="181"/>
      <c r="K14" s="182"/>
    </row>
    <row r="15" spans="1:11" ht="21.95" customHeight="1">
      <c r="A15" s="15" t="s">
        <v>10</v>
      </c>
      <c r="B15" s="17">
        <v>418</v>
      </c>
      <c r="C15" s="16">
        <v>235</v>
      </c>
      <c r="D15" s="17">
        <v>217</v>
      </c>
      <c r="E15" s="17">
        <v>18</v>
      </c>
      <c r="F15" s="16">
        <v>183</v>
      </c>
      <c r="G15" s="17">
        <v>87</v>
      </c>
      <c r="H15" s="17">
        <v>96</v>
      </c>
      <c r="I15" s="181"/>
      <c r="K15" s="182"/>
    </row>
    <row r="16" spans="1:11" ht="21.95" customHeight="1">
      <c r="A16" s="15" t="s">
        <v>11</v>
      </c>
      <c r="B16" s="17">
        <v>1488</v>
      </c>
      <c r="C16" s="16">
        <v>1270</v>
      </c>
      <c r="D16" s="17">
        <v>1127</v>
      </c>
      <c r="E16" s="17">
        <v>143</v>
      </c>
      <c r="F16" s="16">
        <v>218</v>
      </c>
      <c r="G16" s="17">
        <v>117</v>
      </c>
      <c r="H16" s="17">
        <v>101</v>
      </c>
      <c r="I16" s="181"/>
      <c r="K16" s="182"/>
    </row>
    <row r="17" spans="1:11" ht="21.95" customHeight="1">
      <c r="A17" s="15" t="s">
        <v>12</v>
      </c>
      <c r="B17" s="17">
        <v>504</v>
      </c>
      <c r="C17" s="16">
        <v>451</v>
      </c>
      <c r="D17" s="17">
        <v>394</v>
      </c>
      <c r="E17" s="17">
        <v>57</v>
      </c>
      <c r="F17" s="16">
        <v>53</v>
      </c>
      <c r="G17" s="17">
        <v>48</v>
      </c>
      <c r="H17" s="17">
        <v>5</v>
      </c>
      <c r="I17" s="181"/>
      <c r="K17" s="182"/>
    </row>
    <row r="18" spans="1:11" ht="21.95" customHeight="1">
      <c r="A18" s="15" t="s">
        <v>13</v>
      </c>
      <c r="B18" s="17">
        <v>327</v>
      </c>
      <c r="C18" s="16">
        <v>255</v>
      </c>
      <c r="D18" s="17">
        <v>249</v>
      </c>
      <c r="E18" s="17">
        <v>6</v>
      </c>
      <c r="F18" s="16">
        <v>72</v>
      </c>
      <c r="G18" s="17">
        <v>47</v>
      </c>
      <c r="H18" s="17">
        <v>25</v>
      </c>
      <c r="I18" s="181"/>
      <c r="K18" s="182"/>
    </row>
    <row r="19" spans="1:11" ht="21.95" customHeight="1">
      <c r="A19" s="15" t="s">
        <v>14</v>
      </c>
      <c r="B19" s="17">
        <v>1496</v>
      </c>
      <c r="C19" s="16">
        <v>1250</v>
      </c>
      <c r="D19" s="17">
        <v>535</v>
      </c>
      <c r="E19" s="17">
        <v>715</v>
      </c>
      <c r="F19" s="16">
        <v>246</v>
      </c>
      <c r="G19" s="17">
        <v>38</v>
      </c>
      <c r="H19" s="17">
        <v>208</v>
      </c>
      <c r="I19" s="181"/>
      <c r="K19" s="182"/>
    </row>
    <row r="20" spans="1:11" ht="24" customHeight="1">
      <c r="A20" s="183" t="s">
        <v>15</v>
      </c>
      <c r="B20" s="184">
        <v>8362</v>
      </c>
      <c r="C20" s="184">
        <v>7091</v>
      </c>
      <c r="D20" s="184">
        <v>5588</v>
      </c>
      <c r="E20" s="184">
        <v>1503</v>
      </c>
      <c r="F20" s="184">
        <v>1271</v>
      </c>
      <c r="G20" s="184">
        <v>655</v>
      </c>
      <c r="H20" s="184">
        <v>616</v>
      </c>
      <c r="I20" s="181"/>
      <c r="K20" s="182"/>
    </row>
    <row r="21" spans="1:11" ht="24" customHeight="1">
      <c r="A21" s="185"/>
      <c r="B21" s="186"/>
      <c r="C21" s="186"/>
      <c r="D21" s="186"/>
      <c r="E21" s="186"/>
      <c r="F21" s="186"/>
      <c r="G21" s="186"/>
      <c r="H21" s="186"/>
      <c r="I21" s="181"/>
    </row>
    <row r="22" spans="1:11">
      <c r="A22" s="185"/>
      <c r="B22" s="185"/>
      <c r="C22" s="185"/>
      <c r="D22" s="185"/>
      <c r="E22" s="185"/>
      <c r="F22" s="185"/>
      <c r="G22" s="185"/>
      <c r="H22" s="185"/>
    </row>
    <row r="23" spans="1:11" s="188" customFormat="1">
      <c r="A23" s="187" t="s">
        <v>172</v>
      </c>
      <c r="B23" s="185"/>
      <c r="C23" s="185"/>
      <c r="D23" s="185"/>
      <c r="E23" s="185"/>
      <c r="F23" s="185"/>
      <c r="G23" s="185"/>
      <c r="H23" s="185"/>
    </row>
    <row r="25" spans="1:11">
      <c r="B25" s="189"/>
      <c r="C25" s="189"/>
      <c r="D25" s="189"/>
      <c r="E25" s="189"/>
      <c r="F25" s="189"/>
      <c r="G25" s="189"/>
      <c r="H25" s="189"/>
    </row>
    <row r="26" spans="1:11">
      <c r="A26" s="190"/>
      <c r="B26" s="190"/>
      <c r="C26" s="191"/>
      <c r="D26" s="192"/>
      <c r="E26" s="192"/>
      <c r="F26" s="192"/>
      <c r="G26" s="192"/>
    </row>
    <row r="27" spans="1:11">
      <c r="A27" s="190"/>
      <c r="B27" s="192"/>
      <c r="C27" s="191"/>
      <c r="D27" s="193"/>
      <c r="E27" s="193"/>
      <c r="F27" s="193"/>
      <c r="G27" s="193"/>
    </row>
    <row r="28" spans="1:11">
      <c r="A28" s="190"/>
      <c r="B28" s="192"/>
      <c r="C28" s="191"/>
      <c r="D28" s="193"/>
      <c r="E28" s="193"/>
      <c r="F28" s="193"/>
      <c r="G28" s="193"/>
    </row>
    <row r="42" spans="1:7">
      <c r="A42" s="176"/>
      <c r="B42" s="192"/>
      <c r="C42" s="191"/>
      <c r="D42" s="193"/>
      <c r="E42" s="193"/>
      <c r="F42" s="193"/>
      <c r="G42" s="193"/>
    </row>
    <row r="43" spans="1:7">
      <c r="A43" s="176"/>
      <c r="B43" s="192"/>
      <c r="C43" s="192"/>
      <c r="D43" s="193"/>
      <c r="E43" s="193"/>
      <c r="F43" s="193"/>
      <c r="G43" s="193"/>
    </row>
    <row r="44" spans="1:7">
      <c r="A44" s="176"/>
      <c r="B44" s="192"/>
      <c r="C44" s="192"/>
      <c r="D44" s="193"/>
      <c r="E44" s="193"/>
      <c r="F44" s="193"/>
      <c r="G44" s="193"/>
    </row>
    <row r="45" spans="1:7">
      <c r="A45" s="176"/>
      <c r="B45" s="192"/>
      <c r="C45" s="192"/>
      <c r="D45" s="193"/>
      <c r="E45" s="193"/>
      <c r="F45" s="193"/>
      <c r="G45" s="193"/>
    </row>
    <row r="46" spans="1:7">
      <c r="A46" s="176"/>
      <c r="B46" s="192"/>
      <c r="C46" s="192"/>
      <c r="D46" s="193"/>
      <c r="E46" s="193"/>
      <c r="F46" s="193"/>
      <c r="G46" s="193"/>
    </row>
    <row r="47" spans="1:7">
      <c r="A47" s="176"/>
      <c r="B47" s="192"/>
      <c r="C47" s="192"/>
      <c r="D47" s="193"/>
      <c r="E47" s="193"/>
      <c r="F47" s="193"/>
      <c r="G47" s="193"/>
    </row>
    <row r="48" spans="1:7">
      <c r="A48" s="176"/>
      <c r="B48" s="192"/>
      <c r="C48" s="192"/>
      <c r="D48" s="193"/>
      <c r="E48" s="193"/>
      <c r="F48" s="193"/>
      <c r="G48" s="193"/>
    </row>
    <row r="49" spans="1:7">
      <c r="A49" s="176"/>
      <c r="B49" s="192"/>
      <c r="C49" s="192"/>
      <c r="D49" s="193"/>
      <c r="E49" s="193"/>
      <c r="F49" s="193"/>
      <c r="G49" s="193"/>
    </row>
    <row r="50" spans="1:7">
      <c r="A50" s="176"/>
      <c r="B50" s="192"/>
      <c r="C50" s="192"/>
      <c r="D50" s="193"/>
      <c r="E50" s="193"/>
      <c r="F50" s="193"/>
      <c r="G50" s="193"/>
    </row>
    <row r="51" spans="1:7">
      <c r="A51" s="176"/>
      <c r="B51" s="192"/>
      <c r="C51" s="192"/>
      <c r="D51" s="193"/>
      <c r="E51" s="193"/>
      <c r="F51" s="193"/>
      <c r="G51" s="193"/>
    </row>
    <row r="52" spans="1:7">
      <c r="A52" s="176"/>
      <c r="B52" s="192"/>
      <c r="C52" s="192"/>
      <c r="D52" s="193"/>
      <c r="E52" s="193"/>
      <c r="F52" s="193"/>
      <c r="G52" s="193"/>
    </row>
    <row r="53" spans="1:7">
      <c r="A53" s="176"/>
      <c r="B53" s="192"/>
      <c r="C53" s="192"/>
      <c r="D53" s="193"/>
      <c r="E53" s="193"/>
      <c r="F53" s="193"/>
      <c r="G53" s="193"/>
    </row>
    <row r="54" spans="1:7">
      <c r="A54" s="176"/>
      <c r="B54" s="192"/>
      <c r="C54" s="192"/>
      <c r="D54" s="193"/>
      <c r="E54" s="193"/>
      <c r="F54" s="193"/>
      <c r="G54" s="193"/>
    </row>
    <row r="55" spans="1:7">
      <c r="A55" s="176"/>
      <c r="B55" s="192"/>
      <c r="C55" s="192"/>
      <c r="D55" s="193"/>
      <c r="E55" s="193"/>
      <c r="F55" s="193"/>
      <c r="G55" s="193"/>
    </row>
    <row r="56" spans="1:7">
      <c r="A56" s="176"/>
      <c r="B56" s="192"/>
      <c r="C56" s="192"/>
      <c r="D56" s="193"/>
      <c r="E56" s="193"/>
      <c r="F56" s="193"/>
      <c r="G56" s="193"/>
    </row>
    <row r="57" spans="1:7">
      <c r="A57" s="176"/>
      <c r="B57" s="192"/>
      <c r="C57" s="192"/>
      <c r="D57" s="193"/>
      <c r="E57" s="193"/>
      <c r="F57" s="193"/>
      <c r="G57" s="193"/>
    </row>
    <row r="58" spans="1:7">
      <c r="A58" s="176"/>
      <c r="B58" s="192"/>
      <c r="C58" s="192"/>
      <c r="D58" s="193"/>
      <c r="E58" s="193"/>
      <c r="F58" s="193"/>
      <c r="G58" s="193"/>
    </row>
    <row r="59" spans="1:7">
      <c r="A59" s="176"/>
      <c r="B59" s="192"/>
      <c r="C59" s="192"/>
      <c r="D59" s="193"/>
      <c r="E59" s="193"/>
      <c r="F59" s="193"/>
      <c r="G59" s="193"/>
    </row>
    <row r="60" spans="1:7">
      <c r="A60" s="176"/>
      <c r="B60" s="192"/>
      <c r="C60" s="192"/>
      <c r="D60" s="193"/>
      <c r="E60" s="193"/>
      <c r="F60" s="193"/>
      <c r="G60" s="193"/>
    </row>
    <row r="61" spans="1:7">
      <c r="A61" s="176"/>
      <c r="B61" s="192"/>
      <c r="C61" s="192"/>
      <c r="D61" s="193"/>
      <c r="E61" s="193"/>
      <c r="F61" s="193"/>
      <c r="G61" s="193"/>
    </row>
    <row r="62" spans="1:7">
      <c r="A62" s="176"/>
      <c r="B62" s="192"/>
      <c r="C62" s="192"/>
      <c r="D62" s="193"/>
      <c r="E62" s="193"/>
      <c r="F62" s="193"/>
      <c r="G62" s="193"/>
    </row>
    <row r="63" spans="1:7">
      <c r="A63" s="176"/>
      <c r="B63" s="192"/>
      <c r="C63" s="192"/>
      <c r="D63" s="193"/>
      <c r="E63" s="193"/>
      <c r="F63" s="193"/>
      <c r="G63" s="193"/>
    </row>
    <row r="64" spans="1:7">
      <c r="A64" s="176"/>
      <c r="B64" s="192"/>
      <c r="C64" s="192"/>
      <c r="D64" s="193"/>
      <c r="E64" s="193"/>
      <c r="F64" s="193"/>
      <c r="G64" s="193"/>
    </row>
    <row r="65" spans="1:7">
      <c r="A65" s="176"/>
      <c r="B65" s="192"/>
      <c r="C65" s="192"/>
      <c r="D65" s="193"/>
      <c r="E65" s="193"/>
      <c r="F65" s="193"/>
      <c r="G65" s="193"/>
    </row>
    <row r="66" spans="1:7">
      <c r="A66" s="176"/>
      <c r="B66" s="192"/>
      <c r="C66" s="192"/>
      <c r="D66" s="193"/>
      <c r="E66" s="193"/>
      <c r="F66" s="193"/>
      <c r="G66" s="193"/>
    </row>
    <row r="67" spans="1:7">
      <c r="A67" s="176"/>
      <c r="B67" s="192"/>
      <c r="C67" s="192"/>
      <c r="D67" s="193"/>
      <c r="E67" s="193"/>
      <c r="F67" s="193"/>
      <c r="G67" s="193"/>
    </row>
    <row r="68" spans="1:7">
      <c r="A68" s="176"/>
      <c r="B68" s="192"/>
      <c r="C68" s="192"/>
      <c r="D68" s="193"/>
      <c r="E68" s="193"/>
      <c r="F68" s="193"/>
      <c r="G68" s="193"/>
    </row>
    <row r="69" spans="1:7">
      <c r="A69" s="176"/>
      <c r="B69" s="192"/>
      <c r="C69" s="192"/>
      <c r="D69" s="193"/>
      <c r="E69" s="193"/>
      <c r="F69" s="193"/>
      <c r="G69" s="193"/>
    </row>
    <row r="70" spans="1:7">
      <c r="A70" s="176"/>
      <c r="B70" s="192"/>
      <c r="C70" s="192"/>
      <c r="D70" s="193"/>
      <c r="E70" s="193"/>
      <c r="F70" s="193"/>
      <c r="G70" s="193"/>
    </row>
    <row r="71" spans="1:7">
      <c r="A71" s="176"/>
      <c r="B71" s="192"/>
      <c r="C71" s="192"/>
      <c r="D71" s="193"/>
      <c r="E71" s="193"/>
      <c r="F71" s="193"/>
      <c r="G71" s="193"/>
    </row>
    <row r="72" spans="1:7">
      <c r="A72" s="176"/>
      <c r="B72" s="192"/>
      <c r="C72" s="192"/>
      <c r="D72" s="193"/>
      <c r="E72" s="193"/>
      <c r="F72" s="193"/>
      <c r="G72" s="193"/>
    </row>
    <row r="73" spans="1:7">
      <c r="A73" s="176"/>
      <c r="B73" s="192"/>
      <c r="C73" s="192"/>
      <c r="D73" s="193"/>
      <c r="E73" s="193"/>
      <c r="F73" s="193"/>
      <c r="G73" s="193"/>
    </row>
    <row r="74" spans="1:7">
      <c r="A74" s="176"/>
      <c r="B74" s="192"/>
      <c r="C74" s="192"/>
      <c r="D74" s="193"/>
      <c r="E74" s="193"/>
      <c r="F74" s="193"/>
      <c r="G74" s="193"/>
    </row>
    <row r="75" spans="1:7">
      <c r="A75" s="176"/>
      <c r="B75" s="192"/>
      <c r="C75" s="192"/>
      <c r="D75" s="193"/>
      <c r="E75" s="193"/>
      <c r="F75" s="193"/>
      <c r="G75" s="193"/>
    </row>
    <row r="76" spans="1:7">
      <c r="A76" s="176"/>
      <c r="B76" s="192"/>
      <c r="C76" s="192"/>
      <c r="D76" s="193"/>
      <c r="E76" s="193"/>
      <c r="F76" s="193"/>
      <c r="G76" s="193"/>
    </row>
    <row r="77" spans="1:7">
      <c r="A77" s="176"/>
      <c r="B77" s="192"/>
      <c r="C77" s="192"/>
      <c r="D77" s="193"/>
      <c r="E77" s="193"/>
      <c r="F77" s="193"/>
      <c r="G77" s="193"/>
    </row>
    <row r="78" spans="1:7">
      <c r="A78" s="176"/>
      <c r="B78" s="192"/>
      <c r="C78" s="192"/>
      <c r="D78" s="193"/>
      <c r="E78" s="193"/>
      <c r="F78" s="193"/>
      <c r="G78" s="193"/>
    </row>
    <row r="79" spans="1:7">
      <c r="A79" s="176"/>
      <c r="B79" s="192"/>
      <c r="C79" s="192"/>
      <c r="D79" s="193"/>
      <c r="E79" s="193"/>
      <c r="F79" s="193"/>
      <c r="G79" s="193"/>
    </row>
    <row r="80" spans="1:7">
      <c r="A80" s="176"/>
      <c r="B80" s="192"/>
      <c r="C80" s="192"/>
      <c r="D80" s="193"/>
      <c r="E80" s="193"/>
      <c r="F80" s="193"/>
      <c r="G80" s="193"/>
    </row>
    <row r="81" spans="1:7">
      <c r="A81" s="176"/>
      <c r="B81" s="192"/>
      <c r="C81" s="192"/>
      <c r="D81" s="193"/>
      <c r="E81" s="193"/>
      <c r="F81" s="193"/>
      <c r="G81" s="193"/>
    </row>
    <row r="82" spans="1:7">
      <c r="A82" s="176"/>
      <c r="B82" s="192"/>
      <c r="C82" s="192"/>
      <c r="D82" s="193"/>
      <c r="E82" s="193"/>
      <c r="F82" s="193"/>
      <c r="G82" s="193"/>
    </row>
    <row r="83" spans="1:7">
      <c r="A83" s="176"/>
      <c r="B83" s="192"/>
      <c r="C83" s="192"/>
      <c r="D83" s="193"/>
      <c r="E83" s="193"/>
      <c r="F83" s="193"/>
      <c r="G83" s="193"/>
    </row>
    <row r="84" spans="1:7">
      <c r="A84" s="176"/>
      <c r="B84" s="192"/>
      <c r="C84" s="192"/>
      <c r="D84" s="193"/>
      <c r="E84" s="193"/>
      <c r="F84" s="193"/>
      <c r="G84" s="193"/>
    </row>
    <row r="85" spans="1:7">
      <c r="A85" s="176"/>
      <c r="B85" s="192"/>
      <c r="C85" s="192"/>
      <c r="D85" s="193"/>
      <c r="E85" s="193"/>
      <c r="F85" s="193"/>
      <c r="G85" s="193"/>
    </row>
    <row r="86" spans="1:7">
      <c r="A86" s="176"/>
      <c r="B86" s="192"/>
      <c r="C86" s="192"/>
      <c r="D86" s="193"/>
      <c r="E86" s="193"/>
      <c r="F86" s="193"/>
      <c r="G86" s="193"/>
    </row>
    <row r="87" spans="1:7">
      <c r="A87" s="176"/>
      <c r="B87" s="192"/>
      <c r="C87" s="192"/>
      <c r="D87" s="193"/>
      <c r="E87" s="193"/>
      <c r="F87" s="193"/>
      <c r="G87" s="193"/>
    </row>
    <row r="88" spans="1:7">
      <c r="A88" s="176"/>
      <c r="B88" s="192"/>
      <c r="C88" s="192"/>
      <c r="D88" s="193"/>
      <c r="E88" s="193"/>
      <c r="F88" s="193"/>
      <c r="G88" s="193"/>
    </row>
    <row r="89" spans="1:7">
      <c r="A89" s="176"/>
      <c r="B89" s="192"/>
      <c r="C89" s="192"/>
      <c r="D89" s="193"/>
      <c r="E89" s="193"/>
      <c r="F89" s="193"/>
      <c r="G89" s="193"/>
    </row>
    <row r="90" spans="1:7">
      <c r="A90" s="176"/>
      <c r="B90" s="192"/>
      <c r="C90" s="192"/>
      <c r="D90" s="193"/>
      <c r="E90" s="193"/>
      <c r="F90" s="193"/>
      <c r="G90" s="193"/>
    </row>
    <row r="91" spans="1:7">
      <c r="A91" s="176"/>
      <c r="B91" s="192"/>
      <c r="C91" s="192"/>
      <c r="D91" s="193"/>
      <c r="E91" s="193"/>
      <c r="F91" s="193"/>
      <c r="G91" s="193"/>
    </row>
    <row r="92" spans="1:7">
      <c r="A92" s="176"/>
      <c r="B92" s="192"/>
      <c r="C92" s="192"/>
      <c r="D92" s="193"/>
      <c r="E92" s="193"/>
      <c r="F92" s="193"/>
      <c r="G92" s="193"/>
    </row>
    <row r="93" spans="1:7">
      <c r="A93" s="176"/>
      <c r="B93" s="192"/>
      <c r="C93" s="192"/>
      <c r="D93" s="193"/>
      <c r="E93" s="193"/>
      <c r="F93" s="193"/>
      <c r="G93" s="193"/>
    </row>
    <row r="94" spans="1:7">
      <c r="A94" s="176"/>
      <c r="B94" s="192"/>
      <c r="C94" s="192"/>
      <c r="D94" s="193"/>
      <c r="E94" s="193"/>
      <c r="F94" s="193"/>
      <c r="G94" s="193"/>
    </row>
    <row r="95" spans="1:7">
      <c r="A95" s="176"/>
      <c r="B95" s="192"/>
      <c r="C95" s="192"/>
      <c r="D95" s="193"/>
      <c r="E95" s="193"/>
      <c r="F95" s="193"/>
      <c r="G95" s="193"/>
    </row>
    <row r="96" spans="1:7">
      <c r="A96" s="176"/>
      <c r="B96" s="192"/>
      <c r="C96" s="192"/>
      <c r="D96" s="193"/>
      <c r="E96" s="193"/>
      <c r="F96" s="193"/>
      <c r="G96" s="193"/>
    </row>
    <row r="97" spans="1:7">
      <c r="A97" s="176"/>
      <c r="B97" s="192"/>
      <c r="C97" s="192"/>
      <c r="D97" s="193"/>
      <c r="E97" s="193"/>
      <c r="F97" s="193"/>
      <c r="G97" s="193"/>
    </row>
    <row r="98" spans="1:7">
      <c r="A98" s="176"/>
      <c r="B98" s="192"/>
      <c r="C98" s="192"/>
      <c r="D98" s="193"/>
      <c r="E98" s="193"/>
      <c r="F98" s="193"/>
      <c r="G98" s="193"/>
    </row>
    <row r="99" spans="1:7">
      <c r="A99" s="176"/>
      <c r="B99" s="192"/>
      <c r="C99" s="192"/>
      <c r="D99" s="193"/>
      <c r="E99" s="193"/>
      <c r="F99" s="193"/>
      <c r="G99" s="193"/>
    </row>
    <row r="100" spans="1:7">
      <c r="A100" s="176"/>
      <c r="B100" s="192"/>
      <c r="C100" s="192"/>
      <c r="D100" s="193"/>
      <c r="E100" s="193"/>
      <c r="F100" s="193"/>
      <c r="G100" s="193"/>
    </row>
    <row r="101" spans="1:7">
      <c r="A101" s="176"/>
      <c r="B101" s="192"/>
      <c r="C101" s="192"/>
      <c r="D101" s="193"/>
      <c r="E101" s="193"/>
      <c r="F101" s="193"/>
      <c r="G101" s="193"/>
    </row>
    <row r="102" spans="1:7">
      <c r="A102" s="176"/>
      <c r="B102" s="192"/>
      <c r="C102" s="192"/>
      <c r="D102" s="193"/>
      <c r="E102" s="193"/>
      <c r="F102" s="193"/>
      <c r="G102" s="193"/>
    </row>
    <row r="103" spans="1:7">
      <c r="A103" s="176"/>
      <c r="B103" s="192"/>
      <c r="C103" s="192"/>
      <c r="D103" s="193"/>
      <c r="E103" s="193"/>
      <c r="F103" s="193"/>
      <c r="G103" s="193"/>
    </row>
    <row r="104" spans="1:7">
      <c r="A104" s="176"/>
      <c r="B104" s="192"/>
      <c r="C104" s="192"/>
      <c r="D104" s="193"/>
      <c r="E104" s="193"/>
      <c r="F104" s="193"/>
      <c r="G104" s="193"/>
    </row>
    <row r="105" spans="1:7">
      <c r="A105" s="176"/>
      <c r="B105" s="192"/>
      <c r="C105" s="192"/>
      <c r="D105" s="193"/>
      <c r="E105" s="193"/>
      <c r="F105" s="193"/>
      <c r="G105" s="193"/>
    </row>
    <row r="106" spans="1:7">
      <c r="A106" s="176"/>
      <c r="B106" s="192"/>
      <c r="C106" s="192"/>
      <c r="D106" s="193"/>
      <c r="E106" s="193"/>
      <c r="F106" s="193"/>
      <c r="G106" s="193"/>
    </row>
    <row r="107" spans="1:7">
      <c r="A107" s="176"/>
      <c r="B107" s="192"/>
      <c r="C107" s="192"/>
      <c r="D107" s="193"/>
      <c r="E107" s="193"/>
      <c r="F107" s="193"/>
      <c r="G107" s="193"/>
    </row>
    <row r="108" spans="1:7">
      <c r="A108" s="176"/>
      <c r="B108" s="192"/>
      <c r="C108" s="192"/>
      <c r="D108" s="193"/>
      <c r="E108" s="193"/>
      <c r="F108" s="193"/>
      <c r="G108" s="193"/>
    </row>
    <row r="109" spans="1:7">
      <c r="A109" s="176"/>
      <c r="B109" s="192"/>
      <c r="C109" s="192"/>
      <c r="D109" s="193"/>
      <c r="E109" s="193"/>
      <c r="F109" s="193"/>
      <c r="G109" s="193"/>
    </row>
    <row r="110" spans="1:7">
      <c r="A110" s="176"/>
      <c r="B110" s="192"/>
      <c r="C110" s="192"/>
      <c r="D110" s="193"/>
      <c r="E110" s="193"/>
      <c r="F110" s="193"/>
      <c r="G110" s="193"/>
    </row>
    <row r="111" spans="1:7">
      <c r="A111" s="176"/>
      <c r="B111" s="192"/>
      <c r="C111" s="192"/>
      <c r="D111" s="193"/>
      <c r="E111" s="193"/>
      <c r="F111" s="193"/>
      <c r="G111" s="193"/>
    </row>
    <row r="112" spans="1:7">
      <c r="A112" s="176"/>
      <c r="B112" s="192"/>
      <c r="C112" s="192"/>
      <c r="D112" s="193"/>
      <c r="E112" s="193"/>
      <c r="F112" s="193"/>
      <c r="G112" s="193"/>
    </row>
    <row r="113" spans="1:7">
      <c r="A113" s="176"/>
      <c r="B113" s="192"/>
      <c r="C113" s="192"/>
      <c r="D113" s="193"/>
      <c r="E113" s="193"/>
      <c r="F113" s="193"/>
      <c r="G113" s="193"/>
    </row>
    <row r="114" spans="1:7">
      <c r="A114" s="176"/>
      <c r="B114" s="192"/>
      <c r="C114" s="192"/>
      <c r="D114" s="193"/>
      <c r="E114" s="193"/>
      <c r="F114" s="193"/>
      <c r="G114" s="193"/>
    </row>
    <row r="115" spans="1:7">
      <c r="A115" s="176"/>
      <c r="B115" s="192"/>
      <c r="C115" s="192"/>
      <c r="D115" s="193"/>
      <c r="E115" s="193"/>
      <c r="F115" s="193"/>
      <c r="G115" s="193"/>
    </row>
    <row r="116" spans="1:7">
      <c r="A116" s="176"/>
      <c r="B116" s="192"/>
      <c r="C116" s="192"/>
      <c r="D116" s="193"/>
      <c r="E116" s="193"/>
      <c r="F116" s="193"/>
      <c r="G116" s="193"/>
    </row>
    <row r="117" spans="1:7">
      <c r="A117" s="176"/>
      <c r="B117" s="192"/>
      <c r="C117" s="192"/>
      <c r="D117" s="193"/>
      <c r="E117" s="193"/>
      <c r="F117" s="193"/>
      <c r="G117" s="193"/>
    </row>
    <row r="118" spans="1:7">
      <c r="A118" s="176"/>
      <c r="B118" s="192"/>
      <c r="C118" s="192"/>
      <c r="D118" s="193"/>
      <c r="E118" s="193"/>
      <c r="F118" s="193"/>
      <c r="G118" s="193"/>
    </row>
    <row r="119" spans="1:7">
      <c r="A119" s="176"/>
      <c r="B119" s="192"/>
      <c r="C119" s="192"/>
      <c r="D119" s="192"/>
      <c r="E119" s="192"/>
      <c r="F119" s="192"/>
      <c r="G119" s="192"/>
    </row>
    <row r="120" spans="1:7">
      <c r="A120" s="176"/>
      <c r="B120" s="176"/>
      <c r="C120" s="176"/>
      <c r="D120" s="176"/>
      <c r="E120" s="176"/>
      <c r="F120" s="176"/>
      <c r="G120" s="176"/>
    </row>
    <row r="121" spans="1:7">
      <c r="A121" s="176"/>
      <c r="B121" s="176"/>
      <c r="C121" s="176"/>
      <c r="D121" s="176"/>
      <c r="E121" s="176"/>
      <c r="F121" s="176"/>
      <c r="G121" s="176"/>
    </row>
    <row r="122" spans="1:7">
      <c r="A122" s="176"/>
      <c r="B122" s="176"/>
      <c r="C122" s="176"/>
      <c r="D122" s="176"/>
      <c r="E122" s="176"/>
      <c r="F122" s="176"/>
      <c r="G122" s="176"/>
    </row>
    <row r="123" spans="1:7">
      <c r="A123" s="176"/>
      <c r="B123" s="176"/>
      <c r="C123" s="176"/>
      <c r="D123" s="176"/>
      <c r="E123" s="176"/>
      <c r="F123" s="176"/>
      <c r="G123" s="176"/>
    </row>
    <row r="124" spans="1:7">
      <c r="A124" s="176"/>
      <c r="B124" s="176"/>
      <c r="C124" s="176"/>
      <c r="D124" s="176"/>
      <c r="E124" s="176"/>
      <c r="F124" s="176"/>
      <c r="G124" s="176"/>
    </row>
    <row r="125" spans="1:7">
      <c r="A125" s="176"/>
      <c r="B125" s="176"/>
      <c r="C125" s="176"/>
      <c r="D125" s="176"/>
      <c r="E125" s="176"/>
      <c r="F125" s="176"/>
      <c r="G125" s="176"/>
    </row>
    <row r="126" spans="1:7">
      <c r="A126" s="176"/>
      <c r="B126" s="176"/>
      <c r="C126" s="176"/>
      <c r="D126" s="176"/>
      <c r="E126" s="176"/>
      <c r="F126" s="176"/>
      <c r="G126" s="176"/>
    </row>
    <row r="127" spans="1:7">
      <c r="A127" s="176"/>
      <c r="B127" s="176"/>
      <c r="C127" s="176"/>
      <c r="D127" s="176"/>
      <c r="E127" s="176"/>
      <c r="F127" s="176"/>
      <c r="G127" s="176"/>
    </row>
    <row r="128" spans="1:7">
      <c r="A128" s="176"/>
      <c r="B128" s="176"/>
      <c r="C128" s="176"/>
      <c r="D128" s="176"/>
      <c r="E128" s="176"/>
      <c r="F128" s="176"/>
      <c r="G128" s="176"/>
    </row>
    <row r="129" spans="1:7">
      <c r="A129" s="176"/>
      <c r="B129" s="176"/>
      <c r="C129" s="176"/>
      <c r="D129" s="176"/>
      <c r="E129" s="176"/>
      <c r="F129" s="176"/>
      <c r="G129" s="176"/>
    </row>
    <row r="130" spans="1:7">
      <c r="A130" s="176"/>
      <c r="B130" s="176"/>
      <c r="C130" s="176"/>
      <c r="D130" s="176"/>
      <c r="E130" s="176"/>
      <c r="F130" s="176"/>
      <c r="G130" s="176"/>
    </row>
    <row r="131" spans="1:7">
      <c r="A131" s="176"/>
      <c r="B131" s="176"/>
      <c r="C131" s="176"/>
      <c r="D131" s="176"/>
      <c r="E131" s="176"/>
      <c r="F131" s="176"/>
      <c r="G131" s="176"/>
    </row>
    <row r="132" spans="1:7">
      <c r="A132" s="176"/>
      <c r="B132" s="176"/>
      <c r="C132" s="176"/>
      <c r="D132" s="176"/>
      <c r="E132" s="176"/>
      <c r="F132" s="176"/>
      <c r="G132" s="176"/>
    </row>
    <row r="133" spans="1:7">
      <c r="A133" s="176"/>
      <c r="B133" s="176"/>
      <c r="C133" s="176"/>
      <c r="D133" s="176"/>
      <c r="E133" s="176"/>
      <c r="F133" s="176"/>
      <c r="G133" s="176"/>
    </row>
    <row r="134" spans="1:7">
      <c r="A134" s="176"/>
      <c r="B134" s="176"/>
      <c r="C134" s="176"/>
      <c r="D134" s="176"/>
      <c r="E134" s="176"/>
      <c r="F134" s="176"/>
      <c r="G134" s="176"/>
    </row>
    <row r="135" spans="1:7">
      <c r="A135" s="176"/>
      <c r="B135" s="176"/>
      <c r="C135" s="176"/>
      <c r="D135" s="176"/>
      <c r="E135" s="176"/>
      <c r="F135" s="176"/>
      <c r="G135" s="176"/>
    </row>
    <row r="136" spans="1:7">
      <c r="A136" s="176"/>
      <c r="B136" s="176"/>
      <c r="C136" s="176"/>
      <c r="D136" s="176"/>
      <c r="E136" s="176"/>
      <c r="F136" s="176"/>
      <c r="G136" s="176"/>
    </row>
    <row r="137" spans="1:7">
      <c r="A137" s="176"/>
      <c r="B137" s="176"/>
      <c r="C137" s="176"/>
      <c r="D137" s="176"/>
      <c r="E137" s="176"/>
      <c r="F137" s="176"/>
      <c r="G137" s="176"/>
    </row>
    <row r="138" spans="1:7">
      <c r="A138" s="176"/>
      <c r="B138" s="176"/>
      <c r="C138" s="176"/>
      <c r="D138" s="176"/>
      <c r="E138" s="176"/>
      <c r="F138" s="176"/>
      <c r="G138" s="176"/>
    </row>
    <row r="139" spans="1:7">
      <c r="A139" s="176"/>
      <c r="B139" s="176"/>
      <c r="C139" s="176"/>
      <c r="D139" s="176"/>
      <c r="E139" s="176"/>
      <c r="F139" s="176"/>
      <c r="G139" s="176"/>
    </row>
    <row r="140" spans="1:7">
      <c r="A140" s="176"/>
      <c r="B140" s="176"/>
      <c r="C140" s="176"/>
      <c r="D140" s="176"/>
      <c r="E140" s="176"/>
      <c r="F140" s="176"/>
      <c r="G140" s="176"/>
    </row>
    <row r="141" spans="1:7">
      <c r="A141" s="176"/>
      <c r="B141" s="176"/>
      <c r="C141" s="176"/>
      <c r="D141" s="176"/>
      <c r="E141" s="176"/>
      <c r="F141" s="176"/>
      <c r="G141" s="176"/>
    </row>
    <row r="142" spans="1:7">
      <c r="A142" s="176"/>
      <c r="B142" s="176"/>
      <c r="C142" s="176"/>
      <c r="D142" s="176"/>
      <c r="E142" s="176"/>
      <c r="F142" s="176"/>
      <c r="G142" s="176"/>
    </row>
    <row r="143" spans="1:7">
      <c r="A143" s="176"/>
      <c r="B143" s="176"/>
      <c r="C143" s="176"/>
      <c r="D143" s="176"/>
      <c r="E143" s="176"/>
      <c r="F143" s="176"/>
      <c r="G143" s="176"/>
    </row>
    <row r="144" spans="1:7">
      <c r="A144" s="176"/>
      <c r="B144" s="176"/>
      <c r="C144" s="176"/>
      <c r="D144" s="176"/>
      <c r="E144" s="176"/>
      <c r="F144" s="176"/>
      <c r="G144" s="176"/>
    </row>
    <row r="145" spans="1:7">
      <c r="A145" s="176"/>
      <c r="B145" s="176"/>
      <c r="C145" s="176"/>
      <c r="D145" s="176"/>
      <c r="E145" s="176"/>
      <c r="F145" s="176"/>
      <c r="G145" s="176"/>
    </row>
    <row r="146" spans="1:7">
      <c r="A146" s="176"/>
      <c r="B146" s="176"/>
      <c r="C146" s="176"/>
      <c r="D146" s="176"/>
      <c r="E146" s="176"/>
      <c r="F146" s="176"/>
      <c r="G146" s="176"/>
    </row>
    <row r="147" spans="1:7">
      <c r="A147" s="176"/>
      <c r="B147" s="176"/>
      <c r="C147" s="176"/>
      <c r="D147" s="176"/>
      <c r="E147" s="176"/>
      <c r="F147" s="176"/>
      <c r="G147" s="176"/>
    </row>
    <row r="148" spans="1:7">
      <c r="A148" s="176"/>
      <c r="B148" s="176"/>
      <c r="C148" s="176"/>
      <c r="D148" s="176"/>
      <c r="E148" s="176"/>
      <c r="F148" s="176"/>
      <c r="G148" s="176"/>
    </row>
    <row r="149" spans="1:7">
      <c r="A149" s="176"/>
      <c r="B149" s="176"/>
      <c r="C149" s="176"/>
      <c r="D149" s="176"/>
      <c r="E149" s="176"/>
      <c r="F149" s="176"/>
      <c r="G149" s="176"/>
    </row>
    <row r="150" spans="1:7">
      <c r="A150" s="176"/>
      <c r="B150" s="176"/>
      <c r="C150" s="176"/>
      <c r="D150" s="176"/>
      <c r="E150" s="176"/>
      <c r="F150" s="176"/>
      <c r="G150" s="176"/>
    </row>
    <row r="151" spans="1:7">
      <c r="A151" s="176"/>
      <c r="B151" s="176"/>
      <c r="C151" s="176"/>
      <c r="D151" s="176"/>
      <c r="E151" s="176"/>
      <c r="F151" s="176"/>
      <c r="G151" s="176"/>
    </row>
    <row r="152" spans="1:7">
      <c r="A152" s="176"/>
      <c r="B152" s="176"/>
      <c r="C152" s="176"/>
      <c r="D152" s="176"/>
      <c r="E152" s="176"/>
      <c r="F152" s="176"/>
      <c r="G152" s="176"/>
    </row>
    <row r="153" spans="1:7">
      <c r="A153" s="176"/>
      <c r="B153" s="176"/>
      <c r="C153" s="176"/>
      <c r="D153" s="176"/>
      <c r="E153" s="176"/>
      <c r="F153" s="176"/>
      <c r="G153" s="176"/>
    </row>
    <row r="154" spans="1:7">
      <c r="A154" s="176"/>
      <c r="B154" s="176"/>
      <c r="C154" s="176"/>
      <c r="D154" s="176"/>
      <c r="E154" s="176"/>
      <c r="F154" s="176"/>
      <c r="G154" s="176"/>
    </row>
    <row r="155" spans="1:7">
      <c r="A155" s="176"/>
      <c r="B155" s="176"/>
      <c r="C155" s="176"/>
      <c r="D155" s="176"/>
      <c r="E155" s="176"/>
      <c r="F155" s="176"/>
      <c r="G155" s="176"/>
    </row>
    <row r="156" spans="1:7">
      <c r="A156" s="176"/>
      <c r="B156" s="176"/>
      <c r="C156" s="176"/>
      <c r="D156" s="176"/>
      <c r="E156" s="176"/>
      <c r="F156" s="176"/>
      <c r="G156" s="176"/>
    </row>
    <row r="157" spans="1:7">
      <c r="A157" s="176"/>
      <c r="B157" s="176"/>
      <c r="C157" s="176"/>
      <c r="D157" s="176"/>
      <c r="E157" s="176"/>
      <c r="F157" s="176"/>
      <c r="G157" s="176"/>
    </row>
    <row r="158" spans="1:7">
      <c r="A158" s="176"/>
      <c r="B158" s="176"/>
      <c r="C158" s="176"/>
      <c r="D158" s="176"/>
      <c r="E158" s="176"/>
      <c r="F158" s="176"/>
      <c r="G158" s="176"/>
    </row>
    <row r="159" spans="1:7">
      <c r="A159" s="176"/>
      <c r="B159" s="176"/>
      <c r="C159" s="176"/>
      <c r="D159" s="176"/>
      <c r="E159" s="176"/>
      <c r="F159" s="176"/>
      <c r="G159" s="176"/>
    </row>
    <row r="160" spans="1:7">
      <c r="A160" s="176"/>
      <c r="B160" s="176"/>
      <c r="C160" s="176"/>
      <c r="D160" s="176"/>
      <c r="E160" s="176"/>
      <c r="F160" s="176"/>
      <c r="G160" s="176"/>
    </row>
    <row r="161" spans="1:7">
      <c r="A161" s="176"/>
      <c r="B161" s="176"/>
      <c r="C161" s="176"/>
      <c r="D161" s="176"/>
      <c r="E161" s="176"/>
      <c r="F161" s="176"/>
      <c r="G161" s="176"/>
    </row>
    <row r="162" spans="1:7">
      <c r="A162" s="176"/>
      <c r="B162" s="176"/>
      <c r="C162" s="176"/>
      <c r="D162" s="176"/>
      <c r="E162" s="176"/>
      <c r="F162" s="176"/>
      <c r="G162" s="176"/>
    </row>
    <row r="163" spans="1:7">
      <c r="A163" s="176"/>
      <c r="B163" s="176"/>
      <c r="C163" s="176"/>
      <c r="D163" s="176"/>
      <c r="E163" s="176"/>
      <c r="F163" s="176"/>
      <c r="G163" s="176"/>
    </row>
    <row r="164" spans="1:7">
      <c r="A164" s="176"/>
      <c r="B164" s="176"/>
      <c r="C164" s="176"/>
      <c r="D164" s="176"/>
      <c r="E164" s="176"/>
      <c r="F164" s="176"/>
      <c r="G164" s="176"/>
    </row>
    <row r="165" spans="1:7">
      <c r="A165" s="176"/>
      <c r="B165" s="176"/>
      <c r="C165" s="176"/>
      <c r="D165" s="176"/>
      <c r="E165" s="176"/>
      <c r="F165" s="176"/>
      <c r="G165" s="176"/>
    </row>
    <row r="166" spans="1:7">
      <c r="A166" s="176"/>
      <c r="B166" s="176"/>
      <c r="C166" s="176"/>
      <c r="D166" s="176"/>
      <c r="E166" s="176"/>
      <c r="F166" s="176"/>
      <c r="G166" s="176"/>
    </row>
    <row r="167" spans="1:7">
      <c r="A167" s="176"/>
      <c r="B167" s="176"/>
      <c r="C167" s="176"/>
      <c r="D167" s="176"/>
      <c r="E167" s="176"/>
      <c r="F167" s="176"/>
      <c r="G167" s="176"/>
    </row>
    <row r="168" spans="1:7">
      <c r="A168" s="176"/>
      <c r="B168" s="176"/>
      <c r="C168" s="176"/>
      <c r="D168" s="176"/>
      <c r="E168" s="176"/>
      <c r="F168" s="176"/>
      <c r="G168" s="176"/>
    </row>
    <row r="169" spans="1:7">
      <c r="A169" s="176"/>
      <c r="B169" s="176"/>
      <c r="C169" s="176"/>
      <c r="D169" s="176"/>
      <c r="E169" s="176"/>
      <c r="F169" s="176"/>
      <c r="G169" s="176"/>
    </row>
    <row r="170" spans="1:7">
      <c r="A170" s="176"/>
      <c r="B170" s="176"/>
      <c r="C170" s="176"/>
      <c r="D170" s="176"/>
      <c r="E170" s="176"/>
      <c r="F170" s="176"/>
      <c r="G170" s="176"/>
    </row>
    <row r="171" spans="1:7">
      <c r="A171" s="176"/>
      <c r="B171" s="176"/>
      <c r="C171" s="176"/>
      <c r="D171" s="176"/>
      <c r="E171" s="176"/>
      <c r="F171" s="176"/>
      <c r="G171" s="176"/>
    </row>
    <row r="172" spans="1:7">
      <c r="A172" s="176"/>
      <c r="B172" s="176"/>
      <c r="C172" s="176"/>
      <c r="D172" s="176"/>
      <c r="E172" s="176"/>
      <c r="F172" s="176"/>
      <c r="G172" s="176"/>
    </row>
    <row r="173" spans="1:7">
      <c r="A173" s="176"/>
      <c r="B173" s="176"/>
      <c r="C173" s="176"/>
      <c r="D173" s="176"/>
      <c r="E173" s="176"/>
      <c r="F173" s="176"/>
      <c r="G173" s="176"/>
    </row>
    <row r="174" spans="1:7">
      <c r="A174" s="176"/>
      <c r="B174" s="176"/>
      <c r="C174" s="176"/>
      <c r="D174" s="176"/>
      <c r="E174" s="176"/>
      <c r="F174" s="176"/>
      <c r="G174" s="176"/>
    </row>
    <row r="175" spans="1:7">
      <c r="A175" s="176"/>
      <c r="B175" s="176"/>
      <c r="C175" s="176"/>
      <c r="D175" s="176"/>
      <c r="E175" s="176"/>
      <c r="F175" s="176"/>
      <c r="G175" s="176"/>
    </row>
    <row r="176" spans="1:7">
      <c r="A176" s="176"/>
      <c r="B176" s="176"/>
      <c r="C176" s="176"/>
      <c r="D176" s="176"/>
      <c r="E176" s="176"/>
      <c r="F176" s="176"/>
      <c r="G176" s="176"/>
    </row>
    <row r="177" spans="1:7">
      <c r="A177" s="176"/>
      <c r="B177" s="176"/>
      <c r="C177" s="176"/>
      <c r="D177" s="176"/>
      <c r="E177" s="176"/>
      <c r="F177" s="176"/>
      <c r="G177" s="176"/>
    </row>
    <row r="178" spans="1:7">
      <c r="A178" s="176"/>
      <c r="B178" s="176"/>
      <c r="C178" s="176"/>
      <c r="D178" s="176"/>
      <c r="E178" s="176"/>
      <c r="F178" s="176"/>
      <c r="G178" s="176"/>
    </row>
    <row r="179" spans="1:7">
      <c r="A179" s="176"/>
      <c r="B179" s="176"/>
      <c r="C179" s="176"/>
      <c r="D179" s="176"/>
      <c r="E179" s="176"/>
      <c r="F179" s="176"/>
      <c r="G179" s="176"/>
    </row>
    <row r="180" spans="1:7">
      <c r="A180" s="176"/>
      <c r="B180" s="176"/>
      <c r="C180" s="176"/>
      <c r="D180" s="176"/>
      <c r="E180" s="176"/>
      <c r="F180" s="176"/>
      <c r="G180" s="176"/>
    </row>
    <row r="181" spans="1:7">
      <c r="A181" s="176"/>
      <c r="B181" s="176"/>
      <c r="C181" s="176"/>
      <c r="D181" s="176"/>
      <c r="E181" s="176"/>
      <c r="F181" s="176"/>
      <c r="G181" s="176"/>
    </row>
    <row r="182" spans="1:7">
      <c r="A182" s="176"/>
      <c r="B182" s="176"/>
      <c r="C182" s="176"/>
      <c r="D182" s="176"/>
      <c r="E182" s="176"/>
      <c r="F182" s="176"/>
      <c r="G182" s="176"/>
    </row>
    <row r="183" spans="1:7">
      <c r="A183" s="176"/>
      <c r="B183" s="176"/>
      <c r="C183" s="176"/>
      <c r="D183" s="176"/>
      <c r="E183" s="176"/>
      <c r="F183" s="176"/>
      <c r="G183" s="176"/>
    </row>
    <row r="184" spans="1:7">
      <c r="A184" s="176"/>
      <c r="B184" s="176"/>
      <c r="C184" s="176"/>
      <c r="D184" s="176"/>
      <c r="E184" s="176"/>
      <c r="F184" s="176"/>
      <c r="G184" s="176"/>
    </row>
    <row r="185" spans="1:7">
      <c r="A185" s="176"/>
      <c r="B185" s="176"/>
      <c r="C185" s="176"/>
      <c r="D185" s="176"/>
      <c r="E185" s="176"/>
      <c r="F185" s="176"/>
      <c r="G185" s="176"/>
    </row>
    <row r="186" spans="1:7">
      <c r="A186" s="176"/>
      <c r="B186" s="176"/>
      <c r="C186" s="176"/>
      <c r="D186" s="176"/>
      <c r="E186" s="176"/>
      <c r="F186" s="176"/>
      <c r="G186" s="176"/>
    </row>
    <row r="187" spans="1:7">
      <c r="A187" s="176"/>
      <c r="B187" s="176"/>
      <c r="C187" s="176"/>
      <c r="D187" s="176"/>
      <c r="E187" s="176"/>
      <c r="F187" s="176"/>
      <c r="G187" s="176"/>
    </row>
    <row r="188" spans="1:7">
      <c r="A188" s="176"/>
      <c r="B188" s="176"/>
      <c r="C188" s="176"/>
      <c r="D188" s="176"/>
      <c r="E188" s="176"/>
      <c r="F188" s="176"/>
      <c r="G188" s="176"/>
    </row>
    <row r="189" spans="1:7">
      <c r="A189" s="176"/>
      <c r="B189" s="176"/>
      <c r="C189" s="176"/>
      <c r="D189" s="176"/>
      <c r="E189" s="176"/>
      <c r="F189" s="176"/>
      <c r="G189" s="176"/>
    </row>
    <row r="190" spans="1:7">
      <c r="A190" s="176"/>
      <c r="B190" s="176"/>
      <c r="C190" s="176"/>
      <c r="D190" s="176"/>
      <c r="E190" s="176"/>
      <c r="F190" s="176"/>
      <c r="G190" s="176"/>
    </row>
    <row r="191" spans="1:7">
      <c r="A191" s="176"/>
      <c r="B191" s="176"/>
      <c r="C191" s="176"/>
      <c r="D191" s="176"/>
      <c r="E191" s="176"/>
      <c r="F191" s="176"/>
      <c r="G191" s="176"/>
    </row>
    <row r="192" spans="1:7">
      <c r="A192" s="176"/>
      <c r="B192" s="176"/>
      <c r="C192" s="176"/>
      <c r="D192" s="176"/>
      <c r="E192" s="176"/>
      <c r="F192" s="176"/>
      <c r="G192" s="176"/>
    </row>
    <row r="193" spans="1:7">
      <c r="A193" s="176"/>
      <c r="B193" s="176"/>
      <c r="C193" s="176"/>
      <c r="D193" s="176"/>
      <c r="E193" s="176"/>
      <c r="F193" s="176"/>
      <c r="G193" s="176"/>
    </row>
    <row r="194" spans="1:7">
      <c r="A194" s="176"/>
      <c r="B194" s="176"/>
      <c r="C194" s="176"/>
      <c r="D194" s="176"/>
      <c r="E194" s="176"/>
      <c r="F194" s="176"/>
      <c r="G194" s="176"/>
    </row>
    <row r="195" spans="1:7">
      <c r="A195" s="176"/>
      <c r="B195" s="176"/>
      <c r="C195" s="176"/>
      <c r="D195" s="176"/>
      <c r="E195" s="176"/>
      <c r="F195" s="176"/>
      <c r="G195" s="176"/>
    </row>
    <row r="196" spans="1:7">
      <c r="A196" s="176"/>
      <c r="B196" s="176"/>
      <c r="C196" s="176"/>
      <c r="D196" s="176"/>
      <c r="E196" s="176"/>
      <c r="F196" s="176"/>
      <c r="G196" s="176"/>
    </row>
    <row r="197" spans="1:7">
      <c r="A197" s="176"/>
      <c r="B197" s="176"/>
      <c r="C197" s="176"/>
      <c r="D197" s="176"/>
      <c r="E197" s="176"/>
      <c r="F197" s="176"/>
      <c r="G197" s="176"/>
    </row>
    <row r="198" spans="1:7">
      <c r="A198" s="176"/>
      <c r="B198" s="176"/>
      <c r="C198" s="176"/>
      <c r="D198" s="176"/>
      <c r="E198" s="176"/>
      <c r="F198" s="176"/>
      <c r="G198" s="176"/>
    </row>
    <row r="199" spans="1:7">
      <c r="A199" s="176"/>
      <c r="B199" s="176"/>
      <c r="C199" s="176"/>
      <c r="D199" s="176"/>
      <c r="E199" s="176"/>
      <c r="F199" s="176"/>
      <c r="G199" s="176"/>
    </row>
    <row r="200" spans="1:7">
      <c r="A200" s="176"/>
      <c r="B200" s="176"/>
      <c r="C200" s="176"/>
      <c r="D200" s="176"/>
      <c r="E200" s="176"/>
      <c r="F200" s="176"/>
      <c r="G200" s="176"/>
    </row>
    <row r="201" spans="1:7">
      <c r="A201" s="176"/>
      <c r="B201" s="176"/>
      <c r="C201" s="176"/>
      <c r="D201" s="176"/>
      <c r="E201" s="176"/>
      <c r="F201" s="176"/>
      <c r="G201" s="176"/>
    </row>
  </sheetData>
  <pageMargins left="1.0629921259842521" right="0.6692913385826772" top="1.1811023622047245" bottom="0.98425196850393704" header="0.47244094488188981" footer="0.51181102362204722"/>
  <pageSetup paperSize="9" orientation="portrait" verticalDpi="4294967295" r:id="rId1"/>
  <headerFooter alignWithMargins="0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Tabelle2"/>
  <dimension ref="A1:R35"/>
  <sheetViews>
    <sheetView workbookViewId="0">
      <selection activeCell="Q2" sqref="Q2"/>
    </sheetView>
  </sheetViews>
  <sheetFormatPr baseColWidth="10" defaultColWidth="11.42578125" defaultRowHeight="16.5"/>
  <cols>
    <col min="1" max="1" width="22.140625" style="26" customWidth="1"/>
    <col min="2" max="2" width="23.5703125" style="26" customWidth="1"/>
    <col min="3" max="14" width="8.5703125" style="26" customWidth="1"/>
    <col min="15" max="15" width="7.85546875" style="26" customWidth="1"/>
    <col min="16" max="16" width="8.28515625" style="26" customWidth="1"/>
    <col min="17" max="17" width="8.85546875" style="26" customWidth="1"/>
    <col min="18" max="18" width="7.7109375" style="26" bestFit="1" customWidth="1"/>
    <col min="19" max="19" width="17.28515625" style="26" customWidth="1"/>
    <col min="20" max="20" width="9.7109375" style="26" customWidth="1"/>
    <col min="21" max="21" width="15.140625" style="26" customWidth="1"/>
    <col min="22" max="22" width="9.7109375" style="26" customWidth="1"/>
    <col min="23" max="23" width="15.140625" style="26" customWidth="1"/>
    <col min="24" max="24" width="9.7109375" style="26" customWidth="1"/>
    <col min="25" max="25" width="15.140625" style="26" customWidth="1"/>
    <col min="26" max="26" width="9.7109375" style="26" customWidth="1"/>
    <col min="27" max="27" width="15.140625" style="26" customWidth="1"/>
    <col min="28" max="28" width="9.7109375" style="26" customWidth="1"/>
    <col min="29" max="29" width="15.140625" style="26" customWidth="1"/>
    <col min="30" max="30" width="9.7109375" style="26" customWidth="1"/>
    <col min="31" max="31" width="15.140625" style="26" customWidth="1"/>
    <col min="32" max="32" width="9.7109375" style="26" customWidth="1"/>
    <col min="33" max="33" width="20.42578125" style="26" customWidth="1"/>
    <col min="34" max="34" width="9.7109375" style="26" customWidth="1"/>
    <col min="35" max="35" width="17.28515625" style="26" customWidth="1"/>
    <col min="36" max="36" width="9.7109375" style="26" customWidth="1"/>
    <col min="37" max="37" width="24.7109375" style="26" bestFit="1" customWidth="1"/>
    <col min="38" max="38" width="15.140625" style="26" customWidth="1"/>
    <col min="39" max="39" width="9.7109375" style="26" customWidth="1"/>
    <col min="40" max="40" width="24.7109375" style="26" bestFit="1" customWidth="1"/>
    <col min="41" max="41" width="15.140625" style="26" customWidth="1"/>
    <col min="42" max="42" width="9.7109375" style="26" customWidth="1"/>
    <col min="43" max="43" width="24.7109375" style="26" bestFit="1" customWidth="1"/>
    <col min="44" max="44" width="15.140625" style="26" customWidth="1"/>
    <col min="45" max="45" width="9.7109375" style="26" customWidth="1"/>
    <col min="46" max="46" width="24.7109375" style="26" bestFit="1" customWidth="1"/>
    <col min="47" max="47" width="15.140625" style="26" customWidth="1"/>
    <col min="48" max="48" width="9.7109375" style="26" customWidth="1"/>
    <col min="49" max="49" width="24.7109375" style="26" bestFit="1" customWidth="1"/>
    <col min="50" max="50" width="20.42578125" style="26" customWidth="1"/>
    <col min="51" max="51" width="9.7109375" style="26" customWidth="1"/>
    <col min="52" max="52" width="29.85546875" style="26" bestFit="1" customWidth="1"/>
    <col min="53" max="53" width="17.28515625" style="26" customWidth="1"/>
    <col min="54" max="54" width="20.42578125" style="26" bestFit="1" customWidth="1"/>
    <col min="55" max="55" width="9.7109375" style="26" bestFit="1" customWidth="1"/>
    <col min="56" max="56" width="29.85546875" style="26" bestFit="1" customWidth="1"/>
    <col min="57" max="57" width="9.85546875" style="26" bestFit="1" customWidth="1"/>
    <col min="58" max="58" width="17.7109375" style="26" bestFit="1" customWidth="1"/>
    <col min="59" max="60" width="17.28515625" style="26" bestFit="1" customWidth="1"/>
    <col min="61" max="16384" width="11.42578125" style="26"/>
  </cols>
  <sheetData>
    <row r="1" spans="1:18">
      <c r="A1" s="38" t="s">
        <v>24</v>
      </c>
      <c r="B1" s="38" t="s">
        <v>25</v>
      </c>
      <c r="C1"/>
      <c r="D1"/>
      <c r="E1"/>
      <c r="F1"/>
      <c r="G1"/>
      <c r="H1"/>
      <c r="I1"/>
      <c r="J1"/>
      <c r="K1"/>
      <c r="L1"/>
      <c r="M1"/>
      <c r="N1"/>
    </row>
    <row r="2" spans="1:18">
      <c r="A2" s="38" t="s">
        <v>26</v>
      </c>
      <c r="B2" s="42" t="s">
        <v>27</v>
      </c>
      <c r="C2" s="42" t="s">
        <v>28</v>
      </c>
      <c r="D2" s="42" t="s">
        <v>29</v>
      </c>
      <c r="E2" s="42" t="s">
        <v>30</v>
      </c>
      <c r="F2" s="42" t="s">
        <v>31</v>
      </c>
      <c r="G2" s="42" t="s">
        <v>32</v>
      </c>
      <c r="H2" s="42" t="s">
        <v>33</v>
      </c>
      <c r="I2" s="42" t="s">
        <v>34</v>
      </c>
      <c r="J2" s="42" t="s">
        <v>35</v>
      </c>
      <c r="K2" s="42" t="s">
        <v>36</v>
      </c>
      <c r="L2" s="42" t="s">
        <v>37</v>
      </c>
      <c r="M2" s="42" t="s">
        <v>38</v>
      </c>
      <c r="N2" s="72" t="s">
        <v>60</v>
      </c>
      <c r="O2" s="73" t="s">
        <v>61</v>
      </c>
      <c r="P2" s="72" t="s">
        <v>62</v>
      </c>
      <c r="Q2" s="76" t="s">
        <v>63</v>
      </c>
      <c r="R2" s="76" t="s">
        <v>64</v>
      </c>
    </row>
    <row r="3" spans="1:18">
      <c r="A3" s="39" t="s">
        <v>6</v>
      </c>
      <c r="B3" s="40">
        <v>2839</v>
      </c>
      <c r="C3" s="40">
        <v>2787</v>
      </c>
      <c r="D3" s="40">
        <v>2810</v>
      </c>
      <c r="E3" s="40">
        <v>2854</v>
      </c>
      <c r="F3" s="40">
        <v>2956</v>
      </c>
      <c r="G3" s="40">
        <v>2940</v>
      </c>
      <c r="H3" s="40">
        <v>2921</v>
      </c>
      <c r="I3" s="40">
        <v>3061</v>
      </c>
      <c r="J3" s="40">
        <v>3039</v>
      </c>
      <c r="K3" s="40">
        <v>2926</v>
      </c>
      <c r="L3" s="40">
        <v>2798</v>
      </c>
      <c r="M3" s="40">
        <v>2650</v>
      </c>
      <c r="N3" s="74">
        <v>2690</v>
      </c>
      <c r="O3" s="73">
        <v>2592</v>
      </c>
      <c r="P3" s="73">
        <v>2592</v>
      </c>
      <c r="Q3" s="75">
        <v>2608</v>
      </c>
      <c r="R3" s="75">
        <v>2521</v>
      </c>
    </row>
    <row r="4" spans="1:18">
      <c r="A4" s="39" t="s">
        <v>7</v>
      </c>
      <c r="B4" s="40">
        <v>9182</v>
      </c>
      <c r="C4" s="40">
        <v>8714</v>
      </c>
      <c r="D4" s="40">
        <v>8660</v>
      </c>
      <c r="E4" s="40">
        <v>9004</v>
      </c>
      <c r="F4" s="40">
        <v>9284</v>
      </c>
      <c r="G4" s="40">
        <v>9580</v>
      </c>
      <c r="H4" s="40">
        <v>9733</v>
      </c>
      <c r="I4" s="40">
        <v>9427</v>
      </c>
      <c r="J4" s="40">
        <v>9170</v>
      </c>
      <c r="K4" s="40">
        <v>8967</v>
      </c>
      <c r="L4" s="40">
        <v>8798</v>
      </c>
      <c r="M4" s="40">
        <v>8395</v>
      </c>
      <c r="N4" s="74">
        <v>7958</v>
      </c>
      <c r="O4" s="73">
        <v>7501</v>
      </c>
      <c r="P4" s="73">
        <v>7135</v>
      </c>
      <c r="Q4" s="75">
        <v>7090</v>
      </c>
      <c r="R4" s="75">
        <v>7121</v>
      </c>
    </row>
    <row r="5" spans="1:18">
      <c r="A5" s="39" t="s">
        <v>8</v>
      </c>
      <c r="B5" s="40">
        <v>18673</v>
      </c>
      <c r="C5" s="40">
        <v>18123</v>
      </c>
      <c r="D5" s="40">
        <v>18056</v>
      </c>
      <c r="E5" s="40">
        <v>18477</v>
      </c>
      <c r="F5" s="40">
        <v>19072</v>
      </c>
      <c r="G5" s="40">
        <v>19782</v>
      </c>
      <c r="H5" s="40">
        <v>19970</v>
      </c>
      <c r="I5" s="40">
        <v>19961</v>
      </c>
      <c r="J5" s="40">
        <v>19814</v>
      </c>
      <c r="K5" s="40">
        <v>19407</v>
      </c>
      <c r="L5" s="40">
        <v>19171</v>
      </c>
      <c r="M5" s="40">
        <v>18638</v>
      </c>
      <c r="N5" s="74">
        <v>17693</v>
      </c>
      <c r="O5" s="73">
        <v>16833</v>
      </c>
      <c r="P5" s="73">
        <v>16043</v>
      </c>
      <c r="Q5" s="75">
        <v>15821</v>
      </c>
      <c r="R5" s="75">
        <v>16154</v>
      </c>
    </row>
    <row r="6" spans="1:18">
      <c r="A6" s="39" t="s">
        <v>9</v>
      </c>
      <c r="B6" s="40">
        <v>25577</v>
      </c>
      <c r="C6" s="40">
        <v>25685</v>
      </c>
      <c r="D6" s="40">
        <v>25620</v>
      </c>
      <c r="E6" s="40">
        <v>26520</v>
      </c>
      <c r="F6" s="40">
        <v>26726</v>
      </c>
      <c r="G6" s="40">
        <v>27691</v>
      </c>
      <c r="H6" s="40">
        <v>28166</v>
      </c>
      <c r="I6" s="40">
        <v>28009</v>
      </c>
      <c r="J6" s="40">
        <v>27591</v>
      </c>
      <c r="K6" s="40">
        <v>27361</v>
      </c>
      <c r="L6" s="40">
        <v>26703</v>
      </c>
      <c r="M6" s="40">
        <v>25696</v>
      </c>
      <c r="N6" s="74">
        <v>24644</v>
      </c>
      <c r="O6" s="73">
        <v>23660</v>
      </c>
      <c r="P6" s="73">
        <v>22986</v>
      </c>
      <c r="Q6" s="75">
        <v>22779</v>
      </c>
      <c r="R6" s="75">
        <v>23160</v>
      </c>
    </row>
    <row r="7" spans="1:18">
      <c r="A7" s="39" t="s">
        <v>10</v>
      </c>
      <c r="B7" s="40">
        <v>9704</v>
      </c>
      <c r="C7" s="40">
        <v>9600</v>
      </c>
      <c r="D7" s="40">
        <v>9545</v>
      </c>
      <c r="E7" s="40">
        <v>9777</v>
      </c>
      <c r="F7" s="40">
        <v>10392</v>
      </c>
      <c r="G7" s="40">
        <v>10682</v>
      </c>
      <c r="H7" s="40">
        <v>10788</v>
      </c>
      <c r="I7" s="40">
        <v>10550</v>
      </c>
      <c r="J7" s="40">
        <v>10308</v>
      </c>
      <c r="K7" s="40">
        <v>10062</v>
      </c>
      <c r="L7" s="40">
        <v>9787</v>
      </c>
      <c r="M7" s="40">
        <v>9396</v>
      </c>
      <c r="N7" s="74">
        <v>8908</v>
      </c>
      <c r="O7" s="73">
        <v>8467</v>
      </c>
      <c r="P7" s="73">
        <v>8232</v>
      </c>
      <c r="Q7" s="75">
        <v>8272</v>
      </c>
      <c r="R7" s="75">
        <v>8422</v>
      </c>
    </row>
    <row r="8" spans="1:18">
      <c r="A8" s="39" t="s">
        <v>11</v>
      </c>
      <c r="B8" s="40">
        <v>18696</v>
      </c>
      <c r="C8" s="40">
        <v>18224</v>
      </c>
      <c r="D8" s="40">
        <v>18350</v>
      </c>
      <c r="E8" s="40">
        <v>18743</v>
      </c>
      <c r="F8" s="40">
        <v>19164</v>
      </c>
      <c r="G8" s="40">
        <v>19682</v>
      </c>
      <c r="H8" s="40">
        <v>19904</v>
      </c>
      <c r="I8" s="40">
        <v>19838</v>
      </c>
      <c r="J8" s="40">
        <v>19298</v>
      </c>
      <c r="K8" s="40">
        <v>18911</v>
      </c>
      <c r="L8" s="40">
        <v>18264</v>
      </c>
      <c r="M8" s="40">
        <v>17580</v>
      </c>
      <c r="N8" s="74">
        <v>16737</v>
      </c>
      <c r="O8" s="73">
        <v>15820</v>
      </c>
      <c r="P8" s="73">
        <v>15326</v>
      </c>
      <c r="Q8" s="75">
        <v>15329</v>
      </c>
      <c r="R8" s="75">
        <v>15603</v>
      </c>
    </row>
    <row r="9" spans="1:18">
      <c r="A9" s="39" t="s">
        <v>12</v>
      </c>
      <c r="B9" s="40">
        <v>12574</v>
      </c>
      <c r="C9" s="40">
        <v>12654</v>
      </c>
      <c r="D9" s="40">
        <v>12942</v>
      </c>
      <c r="E9" s="40">
        <v>13286</v>
      </c>
      <c r="F9" s="40">
        <v>13585</v>
      </c>
      <c r="G9" s="40">
        <v>14039</v>
      </c>
      <c r="H9" s="40">
        <v>13930</v>
      </c>
      <c r="I9" s="40">
        <v>13854</v>
      </c>
      <c r="J9" s="40">
        <v>13359</v>
      </c>
      <c r="K9" s="40">
        <v>12937</v>
      </c>
      <c r="L9" s="40">
        <v>12525</v>
      </c>
      <c r="M9" s="40">
        <v>12084</v>
      </c>
      <c r="N9" s="74">
        <v>11490</v>
      </c>
      <c r="O9" s="73">
        <v>10947</v>
      </c>
      <c r="P9" s="73">
        <v>10708</v>
      </c>
      <c r="Q9" s="75">
        <v>10725</v>
      </c>
      <c r="R9" s="75">
        <v>10871</v>
      </c>
    </row>
    <row r="10" spans="1:18">
      <c r="A10" s="39" t="s">
        <v>13</v>
      </c>
      <c r="B10" s="40">
        <v>7201</v>
      </c>
      <c r="C10" s="40">
        <v>7210</v>
      </c>
      <c r="D10" s="40">
        <v>7322</v>
      </c>
      <c r="E10" s="40">
        <v>7515</v>
      </c>
      <c r="F10" s="40">
        <v>7820</v>
      </c>
      <c r="G10" s="40">
        <v>8001</v>
      </c>
      <c r="H10" s="40">
        <v>8175</v>
      </c>
      <c r="I10" s="40">
        <v>8147</v>
      </c>
      <c r="J10" s="40">
        <v>8133</v>
      </c>
      <c r="K10" s="40">
        <v>8240</v>
      </c>
      <c r="L10" s="40">
        <v>8104</v>
      </c>
      <c r="M10" s="40">
        <v>7914</v>
      </c>
      <c r="N10" s="74">
        <v>7542</v>
      </c>
      <c r="O10" s="73">
        <v>7225</v>
      </c>
      <c r="P10" s="73">
        <v>7096</v>
      </c>
      <c r="Q10" s="75">
        <v>7143</v>
      </c>
      <c r="R10" s="75">
        <v>7164</v>
      </c>
    </row>
    <row r="11" spans="1:18">
      <c r="A11" s="39" t="s">
        <v>14</v>
      </c>
      <c r="B11" s="40">
        <v>16040</v>
      </c>
      <c r="C11" s="40">
        <v>16043</v>
      </c>
      <c r="D11" s="40">
        <v>15772</v>
      </c>
      <c r="E11" s="40">
        <v>16202</v>
      </c>
      <c r="F11" s="40">
        <v>16963</v>
      </c>
      <c r="G11" s="40">
        <v>17426</v>
      </c>
      <c r="H11" s="40">
        <v>18293</v>
      </c>
      <c r="I11" s="40">
        <v>18829</v>
      </c>
      <c r="J11" s="40">
        <v>19187</v>
      </c>
      <c r="K11" s="40">
        <v>19267</v>
      </c>
      <c r="L11" s="40">
        <v>19078</v>
      </c>
      <c r="M11" s="40">
        <v>18226</v>
      </c>
      <c r="N11" s="74">
        <v>17406</v>
      </c>
      <c r="O11" s="73">
        <v>16918</v>
      </c>
      <c r="P11" s="73">
        <v>16832</v>
      </c>
      <c r="Q11" s="75">
        <v>16846</v>
      </c>
      <c r="R11" s="75">
        <v>16899</v>
      </c>
    </row>
    <row r="12" spans="1:18">
      <c r="A12" s="39" t="s">
        <v>39</v>
      </c>
      <c r="B12" s="40">
        <v>120486</v>
      </c>
      <c r="C12" s="40">
        <v>119040</v>
      </c>
      <c r="D12" s="40">
        <v>119077</v>
      </c>
      <c r="E12" s="40">
        <v>122378</v>
      </c>
      <c r="F12" s="40">
        <v>125962</v>
      </c>
      <c r="G12" s="40">
        <v>129823</v>
      </c>
      <c r="H12" s="40">
        <v>131880</v>
      </c>
      <c r="I12" s="40">
        <v>131676</v>
      </c>
      <c r="J12" s="40">
        <v>129899</v>
      </c>
      <c r="K12" s="40">
        <v>128078</v>
      </c>
      <c r="L12" s="40">
        <v>125228</v>
      </c>
      <c r="M12" s="40">
        <v>120579</v>
      </c>
      <c r="N12" s="74">
        <v>115068</v>
      </c>
      <c r="O12" s="73">
        <v>109963</v>
      </c>
      <c r="P12" s="73">
        <v>106950</v>
      </c>
      <c r="Q12" s="77">
        <v>106613</v>
      </c>
      <c r="R12" s="77">
        <v>107915</v>
      </c>
    </row>
    <row r="13" spans="1:18">
      <c r="A13" s="25"/>
      <c r="B13" s="25"/>
      <c r="C13" s="25"/>
      <c r="D13" s="25"/>
      <c r="E13" s="25"/>
      <c r="F13" s="25"/>
      <c r="G13" s="25"/>
    </row>
    <row r="14" spans="1:18">
      <c r="A14" s="25"/>
      <c r="B14" s="25" t="str">
        <f>Auswahl_Jahr&amp;" "&amp;Auswahl_Status</f>
        <v>2018 0</v>
      </c>
      <c r="C14" s="25">
        <f>Auswahl_Jahr-1</f>
        <v>2017</v>
      </c>
      <c r="D14" s="25" t="s">
        <v>40</v>
      </c>
      <c r="E14" s="25" t="s">
        <v>41</v>
      </c>
      <c r="F14" s="25" t="s">
        <v>42</v>
      </c>
      <c r="G14" s="25"/>
      <c r="H14" s="25"/>
      <c r="I14" s="25"/>
      <c r="J14" s="25"/>
      <c r="K14" s="25"/>
      <c r="L14" s="25"/>
      <c r="M14" s="25"/>
    </row>
    <row r="15" spans="1:18">
      <c r="A15" s="27" t="s">
        <v>6</v>
      </c>
      <c r="B15" s="28">
        <f>LOOKUP(TEXT($B$14,"####"),olap_bld!$2:$2,olap_bld!3:3)</f>
        <v>2521</v>
      </c>
      <c r="C15" s="28">
        <f>IF($C$14&lt;2002,0,LOOKUP(TEXT($C$14,"####"),olap_bld!$2:$2,olap_bld!3:3))</f>
        <v>2608</v>
      </c>
      <c r="D15" s="29">
        <f>B15*100/$B$24</f>
        <v>2.3360978547931244</v>
      </c>
      <c r="E15" s="50">
        <f>IF($C$14&lt;2002,0,B15-C15)</f>
        <v>-87</v>
      </c>
      <c r="F15" s="30">
        <f>IF($C$14&lt;2002,0,(B15*100/C15)-100)</f>
        <v>-3.3358895705521405</v>
      </c>
      <c r="G15" s="28">
        <v>5000</v>
      </c>
      <c r="H15" s="28">
        <v>10000</v>
      </c>
      <c r="I15" s="28">
        <v>15000</v>
      </c>
      <c r="J15" s="28">
        <v>20000</v>
      </c>
      <c r="K15" s="28">
        <v>25000</v>
      </c>
      <c r="L15" s="28">
        <v>30000</v>
      </c>
      <c r="M15" s="27" t="s">
        <v>6</v>
      </c>
      <c r="N15" s="31">
        <f>D15</f>
        <v>2.3360978547931244</v>
      </c>
    </row>
    <row r="16" spans="1:18">
      <c r="A16" s="27" t="s">
        <v>7</v>
      </c>
      <c r="B16" s="28">
        <f>LOOKUP(TEXT($B$14,"####"),olap_bld!$2:$2,olap_bld!4:4)</f>
        <v>7121</v>
      </c>
      <c r="C16" s="28">
        <f>IF($C$14&lt;2002,0,LOOKUP(TEXT($C$14,"####"),olap_bld!$2:$2,olap_bld!4:4))</f>
        <v>7090</v>
      </c>
      <c r="D16" s="29">
        <f t="shared" ref="D16:D24" si="0">B16*100/$B$24</f>
        <v>6.5987119492192932</v>
      </c>
      <c r="E16" s="50">
        <f t="shared" ref="E16:E24" si="1">IF($C$14&lt;2002,0,B16-C16)</f>
        <v>31</v>
      </c>
      <c r="F16" s="30">
        <f t="shared" ref="F16:F24" si="2">IF($C$14&lt;2002,0,(B16*100/C16)-100)</f>
        <v>0.4372355430183319</v>
      </c>
      <c r="G16" s="28">
        <v>5000</v>
      </c>
      <c r="H16" s="28">
        <v>10000</v>
      </c>
      <c r="I16" s="28">
        <v>15000</v>
      </c>
      <c r="J16" s="28">
        <v>20000</v>
      </c>
      <c r="K16" s="28">
        <v>25000</v>
      </c>
      <c r="L16" s="28">
        <v>30000</v>
      </c>
      <c r="M16" s="27" t="s">
        <v>7</v>
      </c>
      <c r="N16" s="31">
        <f t="shared" ref="N16:N23" si="3">D16</f>
        <v>6.5987119492192932</v>
      </c>
    </row>
    <row r="17" spans="1:14">
      <c r="A17" s="27" t="s">
        <v>8</v>
      </c>
      <c r="B17" s="28">
        <f>LOOKUP(TEXT($B$14,"####"),olap_bld!$2:$2,olap_bld!5:5)</f>
        <v>16154</v>
      </c>
      <c r="C17" s="28">
        <f>IF($C$14&lt;2002,0,LOOKUP(TEXT($C$14,"####"),olap_bld!$2:$2,olap_bld!5:5))</f>
        <v>15821</v>
      </c>
      <c r="D17" s="29">
        <f t="shared" si="0"/>
        <v>14.969188713339202</v>
      </c>
      <c r="E17" s="50">
        <f t="shared" si="1"/>
        <v>333</v>
      </c>
      <c r="F17" s="30">
        <f t="shared" si="2"/>
        <v>2.104797421149101</v>
      </c>
      <c r="G17" s="28">
        <v>5000</v>
      </c>
      <c r="H17" s="28">
        <v>10000</v>
      </c>
      <c r="I17" s="28">
        <v>15000</v>
      </c>
      <c r="J17" s="28">
        <v>20000</v>
      </c>
      <c r="K17" s="28">
        <v>25000</v>
      </c>
      <c r="L17" s="28">
        <v>30000</v>
      </c>
      <c r="M17" s="27" t="s">
        <v>8</v>
      </c>
      <c r="N17" s="31">
        <f t="shared" si="3"/>
        <v>14.969188713339202</v>
      </c>
    </row>
    <row r="18" spans="1:14">
      <c r="A18" s="27" t="s">
        <v>9</v>
      </c>
      <c r="B18" s="28">
        <f>LOOKUP(TEXT($B$14,"####"),olap_bld!$2:$2,olap_bld!6:6)</f>
        <v>23160</v>
      </c>
      <c r="C18" s="28">
        <f>IF($C$14&lt;2002,0,LOOKUP(TEXT($C$14,"####"),olap_bld!$2:$2,olap_bld!6:6))</f>
        <v>22779</v>
      </c>
      <c r="D18" s="29">
        <f t="shared" si="0"/>
        <v>21.461335310197843</v>
      </c>
      <c r="E18" s="50">
        <f t="shared" si="1"/>
        <v>381</v>
      </c>
      <c r="F18" s="30">
        <f t="shared" si="2"/>
        <v>1.6725931779270411</v>
      </c>
      <c r="G18" s="28">
        <v>5000</v>
      </c>
      <c r="H18" s="28">
        <v>10000</v>
      </c>
      <c r="I18" s="28">
        <v>15000</v>
      </c>
      <c r="J18" s="28">
        <v>20000</v>
      </c>
      <c r="K18" s="28">
        <v>25000</v>
      </c>
      <c r="L18" s="28">
        <v>30000</v>
      </c>
      <c r="M18" s="27" t="s">
        <v>9</v>
      </c>
      <c r="N18" s="31">
        <f t="shared" si="3"/>
        <v>21.461335310197843</v>
      </c>
    </row>
    <row r="19" spans="1:14">
      <c r="A19" s="27" t="s">
        <v>10</v>
      </c>
      <c r="B19" s="28">
        <f>LOOKUP(TEXT($B$14,"####"),olap_bld!$2:$2,olap_bld!7:7)</f>
        <v>8422</v>
      </c>
      <c r="C19" s="28">
        <f>IF($C$14&lt;2002,0,LOOKUP(TEXT($C$14,"####"),olap_bld!$2:$2,olap_bld!7:7))</f>
        <v>8272</v>
      </c>
      <c r="D19" s="29">
        <f t="shared" si="0"/>
        <v>7.8042904137515636</v>
      </c>
      <c r="E19" s="50">
        <f t="shared" si="1"/>
        <v>150</v>
      </c>
      <c r="F19" s="30">
        <f t="shared" si="2"/>
        <v>1.8133462282398511</v>
      </c>
      <c r="G19" s="28">
        <v>5000</v>
      </c>
      <c r="H19" s="28">
        <v>10000</v>
      </c>
      <c r="I19" s="28">
        <v>15000</v>
      </c>
      <c r="J19" s="28">
        <v>20000</v>
      </c>
      <c r="K19" s="28">
        <v>25000</v>
      </c>
      <c r="L19" s="28">
        <v>30000</v>
      </c>
      <c r="M19" s="27" t="s">
        <v>10</v>
      </c>
      <c r="N19" s="31">
        <f t="shared" si="3"/>
        <v>7.8042904137515636</v>
      </c>
    </row>
    <row r="20" spans="1:14">
      <c r="A20" s="27" t="s">
        <v>11</v>
      </c>
      <c r="B20" s="28">
        <f>LOOKUP(TEXT($B$14,"####"),olap_bld!$2:$2,olap_bld!8:8)</f>
        <v>15603</v>
      </c>
      <c r="C20" s="28">
        <f>IF($C$14&lt;2002,0,LOOKUP(TEXT($C$14,"####"),olap_bld!$2:$2,olap_bld!8:8))</f>
        <v>15329</v>
      </c>
      <c r="D20" s="29">
        <f t="shared" si="0"/>
        <v>14.45860167724598</v>
      </c>
      <c r="E20" s="50">
        <f t="shared" si="1"/>
        <v>274</v>
      </c>
      <c r="F20" s="30">
        <f t="shared" si="2"/>
        <v>1.7874616739513272</v>
      </c>
      <c r="G20" s="28">
        <v>5000</v>
      </c>
      <c r="H20" s="28">
        <v>10000</v>
      </c>
      <c r="I20" s="28">
        <v>15000</v>
      </c>
      <c r="J20" s="28">
        <v>20000</v>
      </c>
      <c r="K20" s="28">
        <v>25000</v>
      </c>
      <c r="L20" s="28">
        <v>30000</v>
      </c>
      <c r="M20" s="27" t="s">
        <v>11</v>
      </c>
      <c r="N20" s="31">
        <f t="shared" si="3"/>
        <v>14.45860167724598</v>
      </c>
    </row>
    <row r="21" spans="1:14">
      <c r="A21" s="27" t="s">
        <v>12</v>
      </c>
      <c r="B21" s="28">
        <f>LOOKUP(TEXT($B$14,"####"),olap_bld!$2:$2,olap_bld!9:9)</f>
        <v>10871</v>
      </c>
      <c r="C21" s="28">
        <f>IF($C$14&lt;2002,0,LOOKUP(TEXT($C$14,"####"),olap_bld!$2:$2,olap_bld!9:9))</f>
        <v>10725</v>
      </c>
      <c r="D21" s="29">
        <f t="shared" si="0"/>
        <v>10.073669091414539</v>
      </c>
      <c r="E21" s="50">
        <f t="shared" si="1"/>
        <v>146</v>
      </c>
      <c r="F21" s="30">
        <f t="shared" si="2"/>
        <v>1.3613053613053552</v>
      </c>
      <c r="G21" s="28">
        <v>5000</v>
      </c>
      <c r="H21" s="28">
        <v>10000</v>
      </c>
      <c r="I21" s="28">
        <v>15000</v>
      </c>
      <c r="J21" s="28">
        <v>20000</v>
      </c>
      <c r="K21" s="28">
        <v>25000</v>
      </c>
      <c r="L21" s="28">
        <v>30000</v>
      </c>
      <c r="M21" s="27" t="s">
        <v>12</v>
      </c>
      <c r="N21" s="31">
        <f t="shared" si="3"/>
        <v>10.073669091414539</v>
      </c>
    </row>
    <row r="22" spans="1:14">
      <c r="A22" s="27" t="s">
        <v>13</v>
      </c>
      <c r="B22" s="28">
        <f>LOOKUP(TEXT($B$14,"####"),olap_bld!$2:$2,olap_bld!10:10)</f>
        <v>7164</v>
      </c>
      <c r="C22" s="28">
        <f>IF($C$14&lt;2002,0,LOOKUP(TEXT($C$14,"####"),olap_bld!$2:$2,olap_bld!10:10))</f>
        <v>7143</v>
      </c>
      <c r="D22" s="29">
        <f t="shared" si="0"/>
        <v>6.6385581244497986</v>
      </c>
      <c r="E22" s="50">
        <f t="shared" si="1"/>
        <v>21</v>
      </c>
      <c r="F22" s="30">
        <f t="shared" si="2"/>
        <v>0.29399412011760262</v>
      </c>
      <c r="G22" s="28">
        <v>5000</v>
      </c>
      <c r="H22" s="28">
        <v>10000</v>
      </c>
      <c r="I22" s="28">
        <v>15000</v>
      </c>
      <c r="J22" s="28">
        <v>20000</v>
      </c>
      <c r="K22" s="28">
        <v>25000</v>
      </c>
      <c r="L22" s="28">
        <v>30000</v>
      </c>
      <c r="M22" s="27" t="s">
        <v>13</v>
      </c>
      <c r="N22" s="31">
        <f t="shared" si="3"/>
        <v>6.6385581244497986</v>
      </c>
    </row>
    <row r="23" spans="1:14">
      <c r="A23" s="27" t="s">
        <v>14</v>
      </c>
      <c r="B23" s="28">
        <f>LOOKUP(TEXT($B$14,"####"),olap_bld!$2:$2,olap_bld!11:11)</f>
        <v>16899</v>
      </c>
      <c r="C23" s="28">
        <f>IF($C$14&lt;2002,0,LOOKUP(TEXT($C$14,"####"),olap_bld!$2:$2,olap_bld!11:11))</f>
        <v>16846</v>
      </c>
      <c r="D23" s="29">
        <f t="shared" si="0"/>
        <v>15.659546865588657</v>
      </c>
      <c r="E23" s="50">
        <f t="shared" si="1"/>
        <v>53</v>
      </c>
      <c r="F23" s="30">
        <f t="shared" si="2"/>
        <v>0.31461474534013689</v>
      </c>
      <c r="G23" s="28">
        <v>5000</v>
      </c>
      <c r="H23" s="28">
        <v>10000</v>
      </c>
      <c r="I23" s="28">
        <v>15000</v>
      </c>
      <c r="J23" s="28">
        <v>20000</v>
      </c>
      <c r="K23" s="28">
        <v>25000</v>
      </c>
      <c r="L23" s="28">
        <v>30000</v>
      </c>
      <c r="M23" s="27" t="s">
        <v>14</v>
      </c>
      <c r="N23" s="31">
        <f t="shared" si="3"/>
        <v>15.659546865588657</v>
      </c>
    </row>
    <row r="24" spans="1:14">
      <c r="A24" s="33" t="s">
        <v>43</v>
      </c>
      <c r="B24" s="28">
        <f>LOOKUP(TEXT($B$14,"####"),olap_bld!$2:$2,olap_bld!12:12)</f>
        <v>107915</v>
      </c>
      <c r="C24" s="28">
        <f>IF($C$14&lt;2002,0,LOOKUP(TEXT($C$14,"####"),olap_bld!$2:$2,olap_bld!12:12))</f>
        <v>106613</v>
      </c>
      <c r="D24" s="29">
        <f t="shared" si="0"/>
        <v>100</v>
      </c>
      <c r="E24" s="50">
        <f t="shared" si="1"/>
        <v>1302</v>
      </c>
      <c r="F24" s="30">
        <f t="shared" si="2"/>
        <v>1.221239436091281</v>
      </c>
    </row>
    <row r="26" spans="1:14">
      <c r="A26" s="34" t="s">
        <v>44</v>
      </c>
      <c r="B26" s="27"/>
      <c r="C26" s="25"/>
    </row>
    <row r="27" spans="1:14">
      <c r="A27" s="32">
        <v>1</v>
      </c>
      <c r="B27" s="35" t="str">
        <f>INDEX($M$15:$N$23,MATCH(LARGE($N$15:$N$23,A27),$N$15:$N$23,0),1)</f>
        <v>Oberösterreich</v>
      </c>
      <c r="C27" s="36">
        <f>INDEX($M$15:$N$23,MATCH(LARGE($N$15:$N$23,A27),$N$15:$N$23,0),2)</f>
        <v>21.461335310197843</v>
      </c>
    </row>
    <row r="28" spans="1:14">
      <c r="A28" s="35">
        <v>2</v>
      </c>
      <c r="B28" s="35" t="str">
        <f t="shared" ref="B28:B35" si="4">INDEX($M$15:$N$23,MATCH(LARGE($N$15:$N$23,A28),$N$15:$N$23,0),1)</f>
        <v>Wien</v>
      </c>
      <c r="C28" s="36">
        <f t="shared" ref="C28:C35" si="5">INDEX($M$15:$N$23,MATCH(LARGE($N$15:$N$23,A28),$N$15:$N$23,0),2)</f>
        <v>15.659546865588657</v>
      </c>
    </row>
    <row r="29" spans="1:14">
      <c r="A29" s="32">
        <v>3</v>
      </c>
      <c r="B29" s="35" t="str">
        <f t="shared" si="4"/>
        <v>Niederösterreich</v>
      </c>
      <c r="C29" s="36">
        <f t="shared" si="5"/>
        <v>14.969188713339202</v>
      </c>
    </row>
    <row r="30" spans="1:14">
      <c r="A30" s="35">
        <v>4</v>
      </c>
      <c r="B30" s="35" t="str">
        <f t="shared" si="4"/>
        <v>Steiermark</v>
      </c>
      <c r="C30" s="36">
        <f t="shared" si="5"/>
        <v>14.45860167724598</v>
      </c>
    </row>
    <row r="31" spans="1:14">
      <c r="A31" s="32">
        <v>5</v>
      </c>
      <c r="B31" s="35" t="str">
        <f t="shared" si="4"/>
        <v>Tirol</v>
      </c>
      <c r="C31" s="36">
        <f t="shared" si="5"/>
        <v>10.073669091414539</v>
      </c>
    </row>
    <row r="32" spans="1:14">
      <c r="A32" s="35">
        <v>6</v>
      </c>
      <c r="B32" s="35" t="str">
        <f t="shared" si="4"/>
        <v>Salzburg</v>
      </c>
      <c r="C32" s="36">
        <f t="shared" si="5"/>
        <v>7.8042904137515636</v>
      </c>
    </row>
    <row r="33" spans="1:3">
      <c r="A33" s="32">
        <v>7</v>
      </c>
      <c r="B33" s="35" t="str">
        <f t="shared" si="4"/>
        <v>Vorarlberg</v>
      </c>
      <c r="C33" s="36">
        <f t="shared" si="5"/>
        <v>6.6385581244497986</v>
      </c>
    </row>
    <row r="34" spans="1:3">
      <c r="A34" s="35">
        <v>8</v>
      </c>
      <c r="B34" s="35" t="str">
        <f t="shared" si="4"/>
        <v>Kärnten</v>
      </c>
      <c r="C34" s="36">
        <f t="shared" si="5"/>
        <v>6.5987119492192932</v>
      </c>
    </row>
    <row r="35" spans="1:3">
      <c r="A35" s="32">
        <v>9</v>
      </c>
      <c r="B35" s="35" t="str">
        <f t="shared" si="4"/>
        <v>Burgenland</v>
      </c>
      <c r="C35" s="36">
        <f t="shared" si="5"/>
        <v>2.3360978547931244</v>
      </c>
    </row>
  </sheetData>
  <pageMargins left="0.7" right="0.7" top="0.78740157499999996" bottom="0.78740157499999996" header="0.3" footer="0.3"/>
  <pageSetup paperSize="9" orientation="portrait" verticalDpi="120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Tabelle3"/>
  <dimension ref="A1:AE178"/>
  <sheetViews>
    <sheetView topLeftCell="A49" workbookViewId="0">
      <selection activeCell="J71" sqref="J71"/>
    </sheetView>
  </sheetViews>
  <sheetFormatPr baseColWidth="10" defaultColWidth="11.42578125" defaultRowHeight="16.5"/>
  <cols>
    <col min="1" max="1" width="22.140625" style="26" customWidth="1"/>
    <col min="2" max="2" width="17.140625" style="26" customWidth="1"/>
    <col min="3" max="3" width="28.28515625" style="26" customWidth="1"/>
    <col min="4" max="4" width="23.5703125" style="26" customWidth="1"/>
    <col min="5" max="5" width="6.7109375" style="26" customWidth="1"/>
    <col min="6" max="8" width="7" style="26" customWidth="1"/>
    <col min="9" max="12" width="5.5703125" style="26" customWidth="1"/>
    <col min="13" max="14" width="5.7109375" style="26" customWidth="1"/>
    <col min="15" max="15" width="5.85546875" style="26" customWidth="1"/>
    <col min="16" max="16" width="6.5703125" style="26" customWidth="1"/>
    <col min="17" max="17" width="6.42578125" style="26" customWidth="1"/>
    <col min="18" max="18" width="6.5703125" style="26" customWidth="1"/>
    <col min="19" max="19" width="13.7109375" style="26" customWidth="1"/>
    <col min="20" max="21" width="14" style="26" customWidth="1"/>
    <col min="22" max="22" width="13.7109375" style="26" customWidth="1"/>
    <col min="23" max="24" width="14" style="26" customWidth="1"/>
    <col min="25" max="25" width="13.7109375" style="26" customWidth="1"/>
    <col min="26" max="27" width="14" style="26" customWidth="1"/>
    <col min="28" max="28" width="13.7109375" style="26" customWidth="1"/>
    <col min="29" max="30" width="14" style="26" customWidth="1"/>
    <col min="31" max="31" width="13.7109375" style="26" customWidth="1"/>
    <col min="32" max="32" width="9.7109375" style="26" customWidth="1"/>
    <col min="33" max="33" width="20.42578125" style="26" customWidth="1"/>
    <col min="34" max="34" width="9.7109375" style="26" customWidth="1"/>
    <col min="35" max="35" width="17.28515625" style="26" customWidth="1"/>
    <col min="36" max="36" width="9.7109375" style="26" customWidth="1"/>
    <col min="37" max="37" width="24.7109375" style="26" bestFit="1" customWidth="1"/>
    <col min="38" max="38" width="15.140625" style="26" customWidth="1"/>
    <col min="39" max="39" width="9.7109375" style="26" customWidth="1"/>
    <col min="40" max="40" width="24.7109375" style="26" bestFit="1" customWidth="1"/>
    <col min="41" max="41" width="15.140625" style="26" customWidth="1"/>
    <col min="42" max="42" width="9.7109375" style="26" customWidth="1"/>
    <col min="43" max="43" width="24.7109375" style="26" bestFit="1" customWidth="1"/>
    <col min="44" max="44" width="15.140625" style="26" customWidth="1"/>
    <col min="45" max="45" width="9.7109375" style="26" customWidth="1"/>
    <col min="46" max="46" width="24.7109375" style="26" bestFit="1" customWidth="1"/>
    <col min="47" max="47" width="15.140625" style="26" customWidth="1"/>
    <col min="48" max="48" width="9.7109375" style="26" customWidth="1"/>
    <col min="49" max="49" width="24.7109375" style="26" bestFit="1" customWidth="1"/>
    <col min="50" max="50" width="20.42578125" style="26" customWidth="1"/>
    <col min="51" max="51" width="9.7109375" style="26" customWidth="1"/>
    <col min="52" max="52" width="29.85546875" style="26" bestFit="1" customWidth="1"/>
    <col min="53" max="53" width="17.28515625" style="26" customWidth="1"/>
    <col min="54" max="54" width="20.42578125" style="26" bestFit="1" customWidth="1"/>
    <col min="55" max="55" width="9.7109375" style="26" bestFit="1" customWidth="1"/>
    <col min="56" max="56" width="29.85546875" style="26" bestFit="1" customWidth="1"/>
    <col min="57" max="57" width="9.85546875" style="26" bestFit="1" customWidth="1"/>
    <col min="58" max="58" width="17.7109375" style="26" bestFit="1" customWidth="1"/>
    <col min="59" max="60" width="17.28515625" style="26" bestFit="1" customWidth="1"/>
    <col min="61" max="16384" width="11.42578125" style="26"/>
  </cols>
  <sheetData>
    <row r="1" spans="1:17">
      <c r="A1" s="38" t="s">
        <v>24</v>
      </c>
      <c r="B1"/>
      <c r="C1" s="38" t="s">
        <v>25</v>
      </c>
      <c r="D1"/>
      <c r="E1"/>
      <c r="F1"/>
      <c r="G1"/>
      <c r="H1"/>
      <c r="I1"/>
      <c r="J1"/>
      <c r="K1"/>
      <c r="L1"/>
      <c r="M1"/>
    </row>
    <row r="2" spans="1:17">
      <c r="A2" s="38" t="s">
        <v>26</v>
      </c>
      <c r="B2" s="38" t="s">
        <v>50</v>
      </c>
      <c r="C2" s="42" t="s">
        <v>29</v>
      </c>
      <c r="D2" s="42" t="s">
        <v>30</v>
      </c>
      <c r="E2" s="42" t="s">
        <v>31</v>
      </c>
      <c r="F2" s="42" t="s">
        <v>32</v>
      </c>
      <c r="G2" s="42" t="s">
        <v>33</v>
      </c>
      <c r="H2" s="42" t="s">
        <v>34</v>
      </c>
      <c r="I2" s="42" t="s">
        <v>35</v>
      </c>
      <c r="J2" s="42" t="s">
        <v>36</v>
      </c>
      <c r="K2" s="42" t="s">
        <v>37</v>
      </c>
      <c r="L2" s="42" t="s">
        <v>38</v>
      </c>
      <c r="M2" s="42" t="s">
        <v>60</v>
      </c>
      <c r="N2" s="32" t="s">
        <v>61</v>
      </c>
      <c r="O2" s="80" t="s">
        <v>62</v>
      </c>
      <c r="P2" s="78" t="s">
        <v>63</v>
      </c>
      <c r="Q2" s="78" t="s">
        <v>64</v>
      </c>
    </row>
    <row r="3" spans="1:17">
      <c r="A3" s="20" t="s">
        <v>6</v>
      </c>
      <c r="B3" s="20" t="s">
        <v>48</v>
      </c>
      <c r="C3" s="45">
        <v>2</v>
      </c>
      <c r="D3" s="45">
        <v>16</v>
      </c>
      <c r="E3" s="45">
        <v>21</v>
      </c>
      <c r="F3" s="45">
        <v>35</v>
      </c>
      <c r="G3" s="45">
        <v>49</v>
      </c>
      <c r="H3" s="45">
        <v>58</v>
      </c>
      <c r="I3" s="45">
        <v>78</v>
      </c>
      <c r="J3" s="45">
        <v>80</v>
      </c>
      <c r="K3" s="45">
        <v>82</v>
      </c>
      <c r="L3" s="45">
        <v>82</v>
      </c>
      <c r="M3" s="45">
        <v>122</v>
      </c>
      <c r="N3" s="32">
        <v>133</v>
      </c>
      <c r="O3" s="32">
        <v>152</v>
      </c>
      <c r="P3" s="79">
        <v>183</v>
      </c>
      <c r="Q3" s="79">
        <v>190</v>
      </c>
    </row>
    <row r="4" spans="1:17">
      <c r="A4" s="20" t="s">
        <v>6</v>
      </c>
      <c r="B4" s="20" t="s">
        <v>49</v>
      </c>
      <c r="C4" s="45">
        <v>3</v>
      </c>
      <c r="D4" s="45">
        <v>10</v>
      </c>
      <c r="E4" s="45">
        <v>20</v>
      </c>
      <c r="F4" s="45">
        <v>47</v>
      </c>
      <c r="G4" s="45">
        <v>62</v>
      </c>
      <c r="H4" s="45">
        <v>82</v>
      </c>
      <c r="I4" s="45">
        <v>74</v>
      </c>
      <c r="J4" s="45">
        <v>88</v>
      </c>
      <c r="K4" s="45">
        <v>103</v>
      </c>
      <c r="L4" s="45">
        <v>100</v>
      </c>
      <c r="M4" s="45">
        <v>116</v>
      </c>
      <c r="N4" s="32">
        <v>97</v>
      </c>
      <c r="O4" s="32">
        <v>106</v>
      </c>
      <c r="P4" s="79">
        <v>108</v>
      </c>
      <c r="Q4" s="79">
        <v>75</v>
      </c>
    </row>
    <row r="5" spans="1:17">
      <c r="A5" s="20" t="s">
        <v>51</v>
      </c>
      <c r="B5" s="20"/>
      <c r="C5" s="45">
        <v>5</v>
      </c>
      <c r="D5" s="45">
        <v>26</v>
      </c>
      <c r="E5" s="45">
        <v>41</v>
      </c>
      <c r="F5" s="45">
        <v>82</v>
      </c>
      <c r="G5" s="45">
        <v>111</v>
      </c>
      <c r="H5" s="45">
        <v>140</v>
      </c>
      <c r="I5" s="45">
        <v>152</v>
      </c>
      <c r="J5" s="45">
        <v>168</v>
      </c>
      <c r="K5" s="45">
        <v>185</v>
      </c>
      <c r="L5" s="45">
        <v>182</v>
      </c>
      <c r="M5" s="45">
        <v>238</v>
      </c>
      <c r="N5" s="32">
        <v>230</v>
      </c>
      <c r="O5" s="32">
        <v>258</v>
      </c>
      <c r="P5" s="79">
        <v>291</v>
      </c>
      <c r="Q5" s="79">
        <v>265</v>
      </c>
    </row>
    <row r="6" spans="1:17">
      <c r="A6" s="20" t="s">
        <v>7</v>
      </c>
      <c r="B6" s="20" t="s">
        <v>48</v>
      </c>
      <c r="C6" s="45">
        <v>40</v>
      </c>
      <c r="D6" s="45">
        <v>86</v>
      </c>
      <c r="E6" s="45">
        <v>156</v>
      </c>
      <c r="F6" s="45">
        <v>198</v>
      </c>
      <c r="G6" s="45">
        <v>205</v>
      </c>
      <c r="H6" s="45">
        <v>219</v>
      </c>
      <c r="I6" s="45">
        <v>207</v>
      </c>
      <c r="J6" s="45">
        <v>219</v>
      </c>
      <c r="K6" s="45">
        <v>243</v>
      </c>
      <c r="L6" s="45">
        <v>246</v>
      </c>
      <c r="M6" s="45">
        <v>282</v>
      </c>
      <c r="N6" s="32">
        <v>303</v>
      </c>
      <c r="O6" s="32">
        <v>310</v>
      </c>
      <c r="P6" s="79">
        <v>340</v>
      </c>
      <c r="Q6" s="79">
        <v>369</v>
      </c>
    </row>
    <row r="7" spans="1:17">
      <c r="A7" s="20" t="s">
        <v>7</v>
      </c>
      <c r="B7" s="20" t="s">
        <v>49</v>
      </c>
      <c r="C7" s="45">
        <v>34</v>
      </c>
      <c r="D7" s="45">
        <v>43</v>
      </c>
      <c r="E7" s="45">
        <v>47</v>
      </c>
      <c r="F7" s="45">
        <v>61</v>
      </c>
      <c r="G7" s="45">
        <v>79</v>
      </c>
      <c r="H7" s="45">
        <v>71</v>
      </c>
      <c r="I7" s="45">
        <v>63</v>
      </c>
      <c r="J7" s="45">
        <v>62</v>
      </c>
      <c r="K7" s="45">
        <v>82</v>
      </c>
      <c r="L7" s="45">
        <v>90</v>
      </c>
      <c r="M7" s="45">
        <v>77</v>
      </c>
      <c r="N7" s="32">
        <v>72</v>
      </c>
      <c r="O7" s="32">
        <v>67</v>
      </c>
      <c r="P7" s="79">
        <v>73</v>
      </c>
      <c r="Q7" s="79">
        <v>62</v>
      </c>
    </row>
    <row r="8" spans="1:17">
      <c r="A8" s="20" t="s">
        <v>52</v>
      </c>
      <c r="B8" s="20"/>
      <c r="C8" s="45">
        <v>74</v>
      </c>
      <c r="D8" s="45">
        <v>129</v>
      </c>
      <c r="E8" s="45">
        <v>203</v>
      </c>
      <c r="F8" s="45">
        <v>259</v>
      </c>
      <c r="G8" s="45">
        <v>284</v>
      </c>
      <c r="H8" s="45">
        <v>290</v>
      </c>
      <c r="I8" s="45">
        <v>270</v>
      </c>
      <c r="J8" s="45">
        <v>281</v>
      </c>
      <c r="K8" s="45">
        <v>325</v>
      </c>
      <c r="L8" s="45">
        <v>336</v>
      </c>
      <c r="M8" s="45">
        <v>359</v>
      </c>
      <c r="N8" s="32">
        <v>375</v>
      </c>
      <c r="O8" s="32">
        <v>377</v>
      </c>
      <c r="P8" s="79">
        <v>413</v>
      </c>
      <c r="Q8" s="79">
        <v>431</v>
      </c>
    </row>
    <row r="9" spans="1:17">
      <c r="A9" s="20" t="s">
        <v>8</v>
      </c>
      <c r="B9" s="20" t="s">
        <v>48</v>
      </c>
      <c r="C9" s="45">
        <v>34</v>
      </c>
      <c r="D9" s="45">
        <v>117</v>
      </c>
      <c r="E9" s="45">
        <v>182</v>
      </c>
      <c r="F9" s="45">
        <v>246</v>
      </c>
      <c r="G9" s="45">
        <v>311</v>
      </c>
      <c r="H9" s="45">
        <v>357</v>
      </c>
      <c r="I9" s="45">
        <v>346</v>
      </c>
      <c r="J9" s="45">
        <v>358</v>
      </c>
      <c r="K9" s="45">
        <v>340</v>
      </c>
      <c r="L9" s="45">
        <v>446</v>
      </c>
      <c r="M9" s="45">
        <v>567</v>
      </c>
      <c r="N9" s="32">
        <v>650</v>
      </c>
      <c r="O9" s="32">
        <v>720</v>
      </c>
      <c r="P9" s="79">
        <v>804</v>
      </c>
      <c r="Q9" s="79">
        <v>891</v>
      </c>
    </row>
    <row r="10" spans="1:17">
      <c r="A10" s="20" t="s">
        <v>8</v>
      </c>
      <c r="B10" s="20" t="s">
        <v>49</v>
      </c>
      <c r="C10" s="45">
        <v>9</v>
      </c>
      <c r="D10" s="45">
        <v>20</v>
      </c>
      <c r="E10" s="45">
        <v>28</v>
      </c>
      <c r="F10" s="45">
        <v>36</v>
      </c>
      <c r="G10" s="45">
        <v>53</v>
      </c>
      <c r="H10" s="45">
        <v>62</v>
      </c>
      <c r="I10" s="45">
        <v>58</v>
      </c>
      <c r="J10" s="45">
        <v>68</v>
      </c>
      <c r="K10" s="45">
        <v>76</v>
      </c>
      <c r="L10" s="45">
        <v>59</v>
      </c>
      <c r="M10" s="45">
        <v>66</v>
      </c>
      <c r="N10" s="32">
        <v>47</v>
      </c>
      <c r="O10" s="32">
        <v>57</v>
      </c>
      <c r="P10" s="79">
        <v>46</v>
      </c>
      <c r="Q10" s="79">
        <v>59</v>
      </c>
    </row>
    <row r="11" spans="1:17">
      <c r="A11" s="20" t="s">
        <v>53</v>
      </c>
      <c r="B11" s="20"/>
      <c r="C11" s="45">
        <v>43</v>
      </c>
      <c r="D11" s="45">
        <v>137</v>
      </c>
      <c r="E11" s="45">
        <v>210</v>
      </c>
      <c r="F11" s="45">
        <v>282</v>
      </c>
      <c r="G11" s="45">
        <v>364</v>
      </c>
      <c r="H11" s="45">
        <v>419</v>
      </c>
      <c r="I11" s="45">
        <v>404</v>
      </c>
      <c r="J11" s="45">
        <v>426</v>
      </c>
      <c r="K11" s="45">
        <v>416</v>
      </c>
      <c r="L11" s="45">
        <v>505</v>
      </c>
      <c r="M11" s="45">
        <v>633</v>
      </c>
      <c r="N11" s="32">
        <v>697</v>
      </c>
      <c r="O11" s="32">
        <v>777</v>
      </c>
      <c r="P11" s="79">
        <v>850</v>
      </c>
      <c r="Q11" s="79">
        <v>950</v>
      </c>
    </row>
    <row r="12" spans="1:17">
      <c r="A12" s="20" t="s">
        <v>9</v>
      </c>
      <c r="B12" s="20" t="s">
        <v>48</v>
      </c>
      <c r="C12" s="45">
        <v>0</v>
      </c>
      <c r="D12" s="45">
        <v>359</v>
      </c>
      <c r="E12" s="45">
        <v>396</v>
      </c>
      <c r="F12" s="45">
        <v>470</v>
      </c>
      <c r="G12" s="45">
        <v>626</v>
      </c>
      <c r="H12" s="45">
        <v>730</v>
      </c>
      <c r="I12" s="45">
        <v>847</v>
      </c>
      <c r="J12" s="45">
        <v>872</v>
      </c>
      <c r="K12" s="45">
        <v>892</v>
      </c>
      <c r="L12" s="45">
        <v>961</v>
      </c>
      <c r="M12" s="45">
        <v>987</v>
      </c>
      <c r="N12" s="32">
        <v>1070</v>
      </c>
      <c r="O12" s="32">
        <v>1151</v>
      </c>
      <c r="P12" s="79">
        <v>1332</v>
      </c>
      <c r="Q12" s="79">
        <v>1447</v>
      </c>
    </row>
    <row r="13" spans="1:17">
      <c r="A13" s="20" t="s">
        <v>9</v>
      </c>
      <c r="B13" s="20" t="s">
        <v>49</v>
      </c>
      <c r="C13" s="45">
        <v>0</v>
      </c>
      <c r="D13" s="45">
        <v>0</v>
      </c>
      <c r="E13" s="45">
        <v>173</v>
      </c>
      <c r="F13" s="45">
        <v>279</v>
      </c>
      <c r="G13" s="45">
        <v>291</v>
      </c>
      <c r="H13" s="45">
        <v>332</v>
      </c>
      <c r="I13" s="45">
        <v>459</v>
      </c>
      <c r="J13" s="45">
        <v>506</v>
      </c>
      <c r="K13" s="45">
        <v>501</v>
      </c>
      <c r="L13" s="45">
        <v>496</v>
      </c>
      <c r="M13" s="45">
        <v>569</v>
      </c>
      <c r="N13" s="32">
        <v>595</v>
      </c>
      <c r="O13" s="32">
        <v>573</v>
      </c>
      <c r="P13" s="79">
        <v>609</v>
      </c>
      <c r="Q13" s="79">
        <v>684</v>
      </c>
    </row>
    <row r="14" spans="1:17">
      <c r="A14" s="20" t="s">
        <v>54</v>
      </c>
      <c r="B14" s="20"/>
      <c r="C14" s="45">
        <v>0</v>
      </c>
      <c r="D14" s="45">
        <v>359</v>
      </c>
      <c r="E14" s="45">
        <v>569</v>
      </c>
      <c r="F14" s="45">
        <v>749</v>
      </c>
      <c r="G14" s="45">
        <v>917</v>
      </c>
      <c r="H14" s="45">
        <v>1062</v>
      </c>
      <c r="I14" s="45">
        <v>1306</v>
      </c>
      <c r="J14" s="45">
        <v>1378</v>
      </c>
      <c r="K14" s="45">
        <v>1393</v>
      </c>
      <c r="L14" s="45">
        <v>1457</v>
      </c>
      <c r="M14" s="45">
        <v>1556</v>
      </c>
      <c r="N14" s="32">
        <v>1665</v>
      </c>
      <c r="O14" s="32">
        <v>1724</v>
      </c>
      <c r="P14" s="79">
        <v>1941</v>
      </c>
      <c r="Q14" s="79">
        <v>2131</v>
      </c>
    </row>
    <row r="15" spans="1:17">
      <c r="A15" s="20" t="s">
        <v>10</v>
      </c>
      <c r="B15" s="20" t="s">
        <v>48</v>
      </c>
      <c r="C15" s="45">
        <v>0</v>
      </c>
      <c r="D15" s="45">
        <v>0</v>
      </c>
      <c r="E15" s="45">
        <v>58</v>
      </c>
      <c r="F15" s="45">
        <v>95</v>
      </c>
      <c r="G15" s="45">
        <v>97</v>
      </c>
      <c r="H15" s="45">
        <v>108</v>
      </c>
      <c r="I15" s="45">
        <v>112</v>
      </c>
      <c r="J15" s="45">
        <v>101</v>
      </c>
      <c r="K15" s="45">
        <v>115</v>
      </c>
      <c r="L15" s="45">
        <v>146</v>
      </c>
      <c r="M15" s="45">
        <v>154</v>
      </c>
      <c r="N15" s="32">
        <v>182</v>
      </c>
      <c r="O15" s="32">
        <v>198</v>
      </c>
      <c r="P15" s="79">
        <v>196</v>
      </c>
      <c r="Q15" s="79">
        <v>224</v>
      </c>
    </row>
    <row r="16" spans="1:17">
      <c r="A16" s="20" t="s">
        <v>10</v>
      </c>
      <c r="B16" s="20" t="s">
        <v>49</v>
      </c>
      <c r="C16" s="45">
        <v>0</v>
      </c>
      <c r="D16" s="45">
        <v>0</v>
      </c>
      <c r="E16" s="45">
        <v>96</v>
      </c>
      <c r="F16" s="45">
        <v>113</v>
      </c>
      <c r="G16" s="45">
        <v>135</v>
      </c>
      <c r="H16" s="45">
        <v>150</v>
      </c>
      <c r="I16" s="45">
        <v>134</v>
      </c>
      <c r="J16" s="45">
        <v>123</v>
      </c>
      <c r="K16" s="45">
        <v>119</v>
      </c>
      <c r="L16" s="45">
        <v>118</v>
      </c>
      <c r="M16" s="45">
        <v>123</v>
      </c>
      <c r="N16" s="32">
        <v>112</v>
      </c>
      <c r="O16" s="32">
        <v>120</v>
      </c>
      <c r="P16" s="79">
        <v>135</v>
      </c>
      <c r="Q16" s="79">
        <v>154</v>
      </c>
    </row>
    <row r="17" spans="1:17">
      <c r="A17" s="20" t="s">
        <v>55</v>
      </c>
      <c r="B17" s="20"/>
      <c r="C17" s="45">
        <v>0</v>
      </c>
      <c r="D17" s="45">
        <v>0</v>
      </c>
      <c r="E17" s="45">
        <v>154</v>
      </c>
      <c r="F17" s="45">
        <v>208</v>
      </c>
      <c r="G17" s="45">
        <v>232</v>
      </c>
      <c r="H17" s="45">
        <v>258</v>
      </c>
      <c r="I17" s="45">
        <v>246</v>
      </c>
      <c r="J17" s="45">
        <v>224</v>
      </c>
      <c r="K17" s="45">
        <v>234</v>
      </c>
      <c r="L17" s="45">
        <v>264</v>
      </c>
      <c r="M17" s="45">
        <v>277</v>
      </c>
      <c r="N17" s="32">
        <v>294</v>
      </c>
      <c r="O17" s="32">
        <v>318</v>
      </c>
      <c r="P17" s="79">
        <v>331</v>
      </c>
      <c r="Q17" s="79">
        <v>378</v>
      </c>
    </row>
    <row r="18" spans="1:17">
      <c r="A18" s="20" t="s">
        <v>11</v>
      </c>
      <c r="B18" s="20" t="s">
        <v>48</v>
      </c>
      <c r="C18" s="45">
        <v>109</v>
      </c>
      <c r="D18" s="45">
        <v>257</v>
      </c>
      <c r="E18" s="45">
        <v>383</v>
      </c>
      <c r="F18" s="45">
        <v>528</v>
      </c>
      <c r="G18" s="45">
        <v>665</v>
      </c>
      <c r="H18" s="45">
        <v>707</v>
      </c>
      <c r="I18" s="45">
        <v>711</v>
      </c>
      <c r="J18" s="45">
        <v>717</v>
      </c>
      <c r="K18" s="45">
        <v>767</v>
      </c>
      <c r="L18" s="45">
        <v>822</v>
      </c>
      <c r="M18" s="45">
        <v>792</v>
      </c>
      <c r="N18" s="32">
        <v>782</v>
      </c>
      <c r="O18" s="32">
        <v>857</v>
      </c>
      <c r="P18" s="79">
        <v>961</v>
      </c>
      <c r="Q18" s="79">
        <v>1130</v>
      </c>
    </row>
    <row r="19" spans="1:17">
      <c r="A19" s="20" t="s">
        <v>11</v>
      </c>
      <c r="B19" s="20" t="s">
        <v>49</v>
      </c>
      <c r="C19" s="45">
        <v>196</v>
      </c>
      <c r="D19" s="45">
        <v>310</v>
      </c>
      <c r="E19" s="45">
        <v>368</v>
      </c>
      <c r="F19" s="45">
        <v>396</v>
      </c>
      <c r="G19" s="45">
        <v>383</v>
      </c>
      <c r="H19" s="45">
        <v>364</v>
      </c>
      <c r="I19" s="45">
        <v>376</v>
      </c>
      <c r="J19" s="45">
        <v>355</v>
      </c>
      <c r="K19" s="45">
        <v>330</v>
      </c>
      <c r="L19" s="45">
        <v>331</v>
      </c>
      <c r="M19" s="45">
        <v>320</v>
      </c>
      <c r="N19" s="32">
        <v>281</v>
      </c>
      <c r="O19" s="32">
        <v>226</v>
      </c>
      <c r="P19" s="79">
        <v>225</v>
      </c>
      <c r="Q19" s="79">
        <v>209</v>
      </c>
    </row>
    <row r="20" spans="1:17">
      <c r="A20" s="20" t="s">
        <v>56</v>
      </c>
      <c r="B20" s="20"/>
      <c r="C20" s="45">
        <v>305</v>
      </c>
      <c r="D20" s="45">
        <v>567</v>
      </c>
      <c r="E20" s="45">
        <v>751</v>
      </c>
      <c r="F20" s="45">
        <v>924</v>
      </c>
      <c r="G20" s="45">
        <v>1048</v>
      </c>
      <c r="H20" s="45">
        <v>1071</v>
      </c>
      <c r="I20" s="45">
        <v>1087</v>
      </c>
      <c r="J20" s="45">
        <v>1072</v>
      </c>
      <c r="K20" s="45">
        <v>1097</v>
      </c>
      <c r="L20" s="45">
        <v>1153</v>
      </c>
      <c r="M20" s="45">
        <v>1112</v>
      </c>
      <c r="N20" s="32">
        <v>1063</v>
      </c>
      <c r="O20" s="32">
        <v>1083</v>
      </c>
      <c r="P20" s="79">
        <v>1186</v>
      </c>
      <c r="Q20" s="79">
        <v>1339</v>
      </c>
    </row>
    <row r="21" spans="1:17">
      <c r="A21" s="20" t="s">
        <v>12</v>
      </c>
      <c r="B21" s="20" t="s">
        <v>48</v>
      </c>
      <c r="C21" s="45">
        <v>12</v>
      </c>
      <c r="D21" s="45">
        <v>144</v>
      </c>
      <c r="E21" s="45">
        <v>205</v>
      </c>
      <c r="F21" s="45">
        <v>256</v>
      </c>
      <c r="G21" s="45">
        <v>229</v>
      </c>
      <c r="H21" s="45">
        <v>295</v>
      </c>
      <c r="I21" s="45">
        <v>335</v>
      </c>
      <c r="J21" s="45">
        <v>374</v>
      </c>
      <c r="K21" s="45">
        <v>405</v>
      </c>
      <c r="L21" s="45">
        <v>440</v>
      </c>
      <c r="M21" s="45">
        <v>444</v>
      </c>
      <c r="N21" s="32">
        <v>448</v>
      </c>
      <c r="O21" s="32">
        <v>512</v>
      </c>
      <c r="P21" s="79">
        <v>513</v>
      </c>
      <c r="Q21" s="79">
        <v>527</v>
      </c>
    </row>
    <row r="22" spans="1:17">
      <c r="A22" s="20" t="s">
        <v>12</v>
      </c>
      <c r="B22" s="20" t="s">
        <v>49</v>
      </c>
      <c r="C22" s="45">
        <v>17</v>
      </c>
      <c r="D22" s="45">
        <v>44</v>
      </c>
      <c r="E22" s="45">
        <v>54</v>
      </c>
      <c r="F22" s="45">
        <v>47</v>
      </c>
      <c r="G22" s="45">
        <v>49</v>
      </c>
      <c r="H22" s="45">
        <v>64</v>
      </c>
      <c r="I22" s="45">
        <v>68</v>
      </c>
      <c r="J22" s="45">
        <v>74</v>
      </c>
      <c r="K22" s="45">
        <v>63</v>
      </c>
      <c r="L22" s="45">
        <v>64</v>
      </c>
      <c r="M22" s="45">
        <v>61</v>
      </c>
      <c r="N22" s="32">
        <v>51</v>
      </c>
      <c r="O22" s="32">
        <v>49</v>
      </c>
      <c r="P22" s="79">
        <v>59</v>
      </c>
      <c r="Q22" s="79">
        <v>64</v>
      </c>
    </row>
    <row r="23" spans="1:17">
      <c r="A23" s="20" t="s">
        <v>57</v>
      </c>
      <c r="B23" s="20"/>
      <c r="C23" s="45">
        <v>29</v>
      </c>
      <c r="D23" s="45">
        <v>188</v>
      </c>
      <c r="E23" s="45">
        <v>259</v>
      </c>
      <c r="F23" s="45">
        <v>303</v>
      </c>
      <c r="G23" s="45">
        <v>278</v>
      </c>
      <c r="H23" s="45">
        <v>359</v>
      </c>
      <c r="I23" s="45">
        <v>403</v>
      </c>
      <c r="J23" s="45">
        <v>448</v>
      </c>
      <c r="K23" s="45">
        <v>468</v>
      </c>
      <c r="L23" s="45">
        <v>504</v>
      </c>
      <c r="M23" s="45">
        <v>505</v>
      </c>
      <c r="N23" s="32">
        <v>499</v>
      </c>
      <c r="O23" s="32">
        <v>561</v>
      </c>
      <c r="P23" s="79">
        <v>572</v>
      </c>
      <c r="Q23" s="79">
        <v>591</v>
      </c>
    </row>
    <row r="24" spans="1:17">
      <c r="A24" s="20" t="s">
        <v>13</v>
      </c>
      <c r="B24" s="20" t="s">
        <v>48</v>
      </c>
      <c r="C24" s="45">
        <v>0</v>
      </c>
      <c r="D24" s="45">
        <v>14</v>
      </c>
      <c r="E24" s="45">
        <v>22</v>
      </c>
      <c r="F24" s="45">
        <v>40</v>
      </c>
      <c r="G24" s="45">
        <v>81</v>
      </c>
      <c r="H24" s="45">
        <v>135</v>
      </c>
      <c r="I24" s="45">
        <v>189</v>
      </c>
      <c r="J24" s="45">
        <v>208</v>
      </c>
      <c r="K24" s="45">
        <v>195</v>
      </c>
      <c r="L24" s="45">
        <v>221</v>
      </c>
      <c r="M24" s="45">
        <v>239</v>
      </c>
      <c r="N24" s="32">
        <v>256</v>
      </c>
      <c r="O24" s="32">
        <v>259</v>
      </c>
      <c r="P24" s="79">
        <v>287</v>
      </c>
      <c r="Q24" s="79">
        <v>305</v>
      </c>
    </row>
    <row r="25" spans="1:17">
      <c r="A25" s="20" t="s">
        <v>13</v>
      </c>
      <c r="B25" s="20" t="s">
        <v>49</v>
      </c>
      <c r="C25" s="45">
        <v>30</v>
      </c>
      <c r="D25" s="45">
        <v>66</v>
      </c>
      <c r="E25" s="45">
        <v>104</v>
      </c>
      <c r="F25" s="45">
        <v>107</v>
      </c>
      <c r="G25" s="45">
        <v>137</v>
      </c>
      <c r="H25" s="45">
        <v>130</v>
      </c>
      <c r="I25" s="45">
        <v>135</v>
      </c>
      <c r="J25" s="45">
        <v>121</v>
      </c>
      <c r="K25" s="45">
        <v>121</v>
      </c>
      <c r="L25" s="45">
        <v>133</v>
      </c>
      <c r="M25" s="45">
        <v>115</v>
      </c>
      <c r="N25" s="32">
        <v>110</v>
      </c>
      <c r="O25" s="32">
        <v>118</v>
      </c>
      <c r="P25" s="79">
        <v>118</v>
      </c>
      <c r="Q25" s="79">
        <v>114</v>
      </c>
    </row>
    <row r="26" spans="1:17">
      <c r="A26" s="20" t="s">
        <v>58</v>
      </c>
      <c r="B26" s="20"/>
      <c r="C26" s="45">
        <v>30</v>
      </c>
      <c r="D26" s="45">
        <v>80</v>
      </c>
      <c r="E26" s="45">
        <v>126</v>
      </c>
      <c r="F26" s="45">
        <v>147</v>
      </c>
      <c r="G26" s="45">
        <v>218</v>
      </c>
      <c r="H26" s="45">
        <v>265</v>
      </c>
      <c r="I26" s="45">
        <v>324</v>
      </c>
      <c r="J26" s="45">
        <v>329</v>
      </c>
      <c r="K26" s="45">
        <v>316</v>
      </c>
      <c r="L26" s="45">
        <v>354</v>
      </c>
      <c r="M26" s="45">
        <v>354</v>
      </c>
      <c r="N26" s="32">
        <v>366</v>
      </c>
      <c r="O26" s="32">
        <v>377</v>
      </c>
      <c r="P26" s="79">
        <v>405</v>
      </c>
      <c r="Q26" s="79">
        <v>419</v>
      </c>
    </row>
    <row r="27" spans="1:17">
      <c r="A27" s="20" t="s">
        <v>14</v>
      </c>
      <c r="B27" s="20" t="s">
        <v>48</v>
      </c>
      <c r="C27" s="45">
        <v>354</v>
      </c>
      <c r="D27" s="45">
        <v>293</v>
      </c>
      <c r="E27" s="45">
        <v>329</v>
      </c>
      <c r="F27" s="45">
        <v>360</v>
      </c>
      <c r="G27" s="45">
        <v>387</v>
      </c>
      <c r="H27" s="45">
        <v>696</v>
      </c>
      <c r="I27" s="45">
        <v>855</v>
      </c>
      <c r="J27" s="45">
        <v>1071</v>
      </c>
      <c r="K27" s="45">
        <v>1198</v>
      </c>
      <c r="L27" s="45">
        <v>1306</v>
      </c>
      <c r="M27" s="45">
        <v>1318</v>
      </c>
      <c r="N27" s="32">
        <v>1325</v>
      </c>
      <c r="O27" s="32">
        <v>1399</v>
      </c>
      <c r="P27" s="79">
        <v>1459</v>
      </c>
      <c r="Q27" s="79">
        <v>1324</v>
      </c>
    </row>
    <row r="28" spans="1:17">
      <c r="A28" s="20" t="s">
        <v>14</v>
      </c>
      <c r="B28" s="20" t="s">
        <v>49</v>
      </c>
      <c r="C28" s="45">
        <v>3</v>
      </c>
      <c r="D28" s="45">
        <v>45</v>
      </c>
      <c r="E28" s="45">
        <v>84</v>
      </c>
      <c r="F28" s="45">
        <v>96</v>
      </c>
      <c r="G28" s="45">
        <v>81</v>
      </c>
      <c r="H28" s="45">
        <v>123</v>
      </c>
      <c r="I28" s="45">
        <v>126</v>
      </c>
      <c r="J28" s="45">
        <v>110</v>
      </c>
      <c r="K28" s="45">
        <v>109</v>
      </c>
      <c r="L28" s="45">
        <v>91</v>
      </c>
      <c r="M28" s="45">
        <v>123</v>
      </c>
      <c r="N28" s="32">
        <v>273</v>
      </c>
      <c r="O28" s="32">
        <v>289</v>
      </c>
      <c r="P28" s="79">
        <v>254</v>
      </c>
      <c r="Q28" s="79">
        <v>217</v>
      </c>
    </row>
    <row r="29" spans="1:17">
      <c r="A29" s="20" t="s">
        <v>59</v>
      </c>
      <c r="B29" s="20"/>
      <c r="C29" s="45">
        <v>357</v>
      </c>
      <c r="D29" s="45">
        <v>338</v>
      </c>
      <c r="E29" s="45">
        <v>413</v>
      </c>
      <c r="F29" s="45">
        <v>456</v>
      </c>
      <c r="G29" s="45">
        <v>468</v>
      </c>
      <c r="H29" s="45">
        <v>819</v>
      </c>
      <c r="I29" s="45">
        <v>981</v>
      </c>
      <c r="J29" s="45">
        <v>1181</v>
      </c>
      <c r="K29" s="45">
        <v>1307</v>
      </c>
      <c r="L29" s="45">
        <v>1397</v>
      </c>
      <c r="M29" s="45">
        <v>1441</v>
      </c>
      <c r="N29" s="32">
        <v>1598</v>
      </c>
      <c r="O29" s="32">
        <v>1688</v>
      </c>
      <c r="P29" s="79">
        <v>1713</v>
      </c>
      <c r="Q29" s="79">
        <v>1541</v>
      </c>
    </row>
    <row r="30" spans="1:17">
      <c r="A30"/>
      <c r="B30"/>
      <c r="C30" s="42" t="s">
        <v>29</v>
      </c>
      <c r="D30" s="42" t="s">
        <v>30</v>
      </c>
      <c r="E30" s="42" t="s">
        <v>31</v>
      </c>
      <c r="F30" s="42" t="s">
        <v>32</v>
      </c>
      <c r="G30" s="42" t="s">
        <v>33</v>
      </c>
      <c r="H30" s="42" t="s">
        <v>34</v>
      </c>
      <c r="I30" s="42" t="s">
        <v>35</v>
      </c>
      <c r="J30" s="42" t="s">
        <v>36</v>
      </c>
      <c r="K30" s="42" t="s">
        <v>37</v>
      </c>
      <c r="L30" s="42" t="s">
        <v>38</v>
      </c>
      <c r="M30" s="42" t="s">
        <v>60</v>
      </c>
      <c r="N30" s="42" t="s">
        <v>61</v>
      </c>
      <c r="O30" s="42" t="s">
        <v>62</v>
      </c>
      <c r="P30" s="42" t="s">
        <v>63</v>
      </c>
      <c r="Q30" s="42" t="s">
        <v>64</v>
      </c>
    </row>
    <row r="31" spans="1:17">
      <c r="A31" s="20"/>
      <c r="B31" s="2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20"/>
    </row>
    <row r="32" spans="1:17">
      <c r="A32" s="39"/>
      <c r="B32" s="20"/>
      <c r="C32" s="20"/>
      <c r="D32" s="40"/>
      <c r="E32" s="40"/>
      <c r="F32" s="40"/>
      <c r="G32" s="40"/>
      <c r="H32" s="40"/>
      <c r="I32" s="40"/>
      <c r="J32" s="40"/>
      <c r="K32" s="40"/>
      <c r="L32" s="40"/>
      <c r="M32" s="40"/>
    </row>
    <row r="33" spans="1:31">
      <c r="A33" s="38" t="s">
        <v>24</v>
      </c>
      <c r="B33"/>
      <c r="C33"/>
      <c r="D33" s="38" t="s">
        <v>25</v>
      </c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</row>
    <row r="34" spans="1:31">
      <c r="A34" s="38" t="s">
        <v>26</v>
      </c>
      <c r="B34" s="38" t="s">
        <v>50</v>
      </c>
      <c r="C34" s="38" t="s">
        <v>16</v>
      </c>
      <c r="D34" s="42" t="s">
        <v>29</v>
      </c>
      <c r="E34" s="42" t="s">
        <v>30</v>
      </c>
      <c r="F34" s="42" t="s">
        <v>31</v>
      </c>
      <c r="G34" s="42" t="s">
        <v>32</v>
      </c>
      <c r="H34" s="42" t="s">
        <v>33</v>
      </c>
      <c r="I34" s="42" t="s">
        <v>34</v>
      </c>
      <c r="J34" s="42" t="s">
        <v>35</v>
      </c>
      <c r="K34" s="42" t="s">
        <v>36</v>
      </c>
      <c r="L34" s="42" t="s">
        <v>37</v>
      </c>
      <c r="M34" s="42" t="s">
        <v>38</v>
      </c>
      <c r="N34" s="42" t="s">
        <v>60</v>
      </c>
      <c r="O34" s="81" t="s">
        <v>61</v>
      </c>
      <c r="P34" s="72" t="s">
        <v>62</v>
      </c>
      <c r="Q34" s="81" t="s">
        <v>63</v>
      </c>
      <c r="R34" t="s">
        <v>64</v>
      </c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s="39" t="s">
        <v>6</v>
      </c>
      <c r="B35" s="39" t="s">
        <v>48</v>
      </c>
      <c r="C35" s="39" t="s">
        <v>47</v>
      </c>
      <c r="D35" s="41">
        <v>0</v>
      </c>
      <c r="E35" s="41">
        <v>0</v>
      </c>
      <c r="F35" s="41">
        <v>0</v>
      </c>
      <c r="G35" s="41">
        <v>0</v>
      </c>
      <c r="H35" s="40">
        <v>2</v>
      </c>
      <c r="I35" s="40">
        <v>6</v>
      </c>
      <c r="J35" s="40">
        <v>18</v>
      </c>
      <c r="K35" s="40">
        <v>20</v>
      </c>
      <c r="L35" s="40">
        <v>28</v>
      </c>
      <c r="M35" s="40">
        <v>29</v>
      </c>
      <c r="N35" s="40">
        <v>61</v>
      </c>
      <c r="O35" s="81">
        <v>73</v>
      </c>
      <c r="P35" s="81">
        <v>77</v>
      </c>
      <c r="Q35" s="81">
        <v>106</v>
      </c>
      <c r="R35">
        <v>116</v>
      </c>
      <c r="S35"/>
      <c r="T35"/>
      <c r="U35"/>
      <c r="V35"/>
      <c r="W35"/>
      <c r="X35"/>
      <c r="Y35"/>
      <c r="Z35"/>
      <c r="AA35"/>
      <c r="AB35"/>
      <c r="AC35"/>
      <c r="AD35"/>
      <c r="AE35"/>
    </row>
    <row r="36" spans="1:31">
      <c r="A36" s="39" t="s">
        <v>6</v>
      </c>
      <c r="B36" s="39" t="s">
        <v>49</v>
      </c>
      <c r="C36" s="39" t="s">
        <v>47</v>
      </c>
      <c r="D36" s="41">
        <v>0</v>
      </c>
      <c r="E36" s="41">
        <v>0</v>
      </c>
      <c r="F36" s="40">
        <v>3</v>
      </c>
      <c r="G36" s="40">
        <v>21</v>
      </c>
      <c r="H36" s="40">
        <v>18</v>
      </c>
      <c r="I36" s="40">
        <v>28</v>
      </c>
      <c r="J36" s="40">
        <v>36</v>
      </c>
      <c r="K36" s="40">
        <v>67</v>
      </c>
      <c r="L36" s="40">
        <v>88</v>
      </c>
      <c r="M36" s="40">
        <v>84</v>
      </c>
      <c r="N36" s="40">
        <v>96</v>
      </c>
      <c r="O36" s="81">
        <v>77</v>
      </c>
      <c r="P36" s="81">
        <v>89</v>
      </c>
      <c r="Q36" s="81">
        <v>90</v>
      </c>
      <c r="R36">
        <v>61</v>
      </c>
      <c r="S36"/>
      <c r="T36"/>
      <c r="U36"/>
      <c r="V36"/>
      <c r="W36"/>
      <c r="X36"/>
      <c r="Y36"/>
      <c r="Z36"/>
      <c r="AA36"/>
      <c r="AB36"/>
      <c r="AC36"/>
      <c r="AD36"/>
      <c r="AE36"/>
    </row>
    <row r="37" spans="1:31">
      <c r="A37" s="39" t="s">
        <v>7</v>
      </c>
      <c r="B37" s="39" t="s">
        <v>48</v>
      </c>
      <c r="C37" s="39" t="s">
        <v>47</v>
      </c>
      <c r="D37" s="41">
        <v>0</v>
      </c>
      <c r="E37" s="41">
        <v>0</v>
      </c>
      <c r="F37" s="41">
        <v>0</v>
      </c>
      <c r="G37" s="41">
        <v>0</v>
      </c>
      <c r="H37" s="41">
        <v>0</v>
      </c>
      <c r="I37" s="41">
        <v>0</v>
      </c>
      <c r="J37" s="41">
        <v>0</v>
      </c>
      <c r="K37" s="41">
        <v>0</v>
      </c>
      <c r="L37" s="40">
        <v>12</v>
      </c>
      <c r="M37" s="40">
        <v>14</v>
      </c>
      <c r="N37" s="40">
        <v>32</v>
      </c>
      <c r="O37" s="81">
        <v>42</v>
      </c>
      <c r="P37" s="81">
        <v>49</v>
      </c>
      <c r="Q37" s="81">
        <v>49</v>
      </c>
      <c r="R37">
        <v>54</v>
      </c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s="39" t="s">
        <v>7</v>
      </c>
      <c r="B38" s="39" t="s">
        <v>49</v>
      </c>
      <c r="C38" s="39" t="s">
        <v>47</v>
      </c>
      <c r="D38" s="41">
        <v>0</v>
      </c>
      <c r="E38" s="41">
        <v>0</v>
      </c>
      <c r="F38" s="41">
        <v>0</v>
      </c>
      <c r="G38" s="41">
        <v>0</v>
      </c>
      <c r="H38" s="41">
        <v>0</v>
      </c>
      <c r="I38" s="41">
        <v>0</v>
      </c>
      <c r="J38" s="41">
        <v>0</v>
      </c>
      <c r="K38" s="40">
        <v>1</v>
      </c>
      <c r="L38" s="40">
        <v>7</v>
      </c>
      <c r="M38" s="40">
        <v>12</v>
      </c>
      <c r="N38" s="40">
        <v>14</v>
      </c>
      <c r="O38" s="81">
        <v>12</v>
      </c>
      <c r="P38" s="81">
        <v>12</v>
      </c>
      <c r="Q38" s="81">
        <v>16</v>
      </c>
      <c r="R38">
        <v>13</v>
      </c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1:31">
      <c r="A39" s="39" t="s">
        <v>8</v>
      </c>
      <c r="B39" s="39" t="s">
        <v>48</v>
      </c>
      <c r="C39" s="39" t="s">
        <v>47</v>
      </c>
      <c r="D39" s="41">
        <v>0</v>
      </c>
      <c r="E39" s="41">
        <v>0</v>
      </c>
      <c r="F39" s="40">
        <v>1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0">
        <v>69</v>
      </c>
      <c r="N39" s="40">
        <v>129</v>
      </c>
      <c r="O39" s="81">
        <v>161</v>
      </c>
      <c r="P39" s="81">
        <v>177</v>
      </c>
      <c r="Q39" s="81">
        <v>181</v>
      </c>
      <c r="R39">
        <v>192</v>
      </c>
      <c r="S39"/>
      <c r="T39"/>
      <c r="U39"/>
      <c r="V39"/>
      <c r="W39"/>
      <c r="X39"/>
      <c r="Y39"/>
      <c r="Z39"/>
      <c r="AA39"/>
      <c r="AB39"/>
      <c r="AC39"/>
      <c r="AD39"/>
      <c r="AE39"/>
    </row>
    <row r="40" spans="1:31">
      <c r="A40" s="39" t="s">
        <v>8</v>
      </c>
      <c r="B40" s="39" t="s">
        <v>49</v>
      </c>
      <c r="C40" s="39" t="s">
        <v>47</v>
      </c>
      <c r="D40" s="40">
        <v>3</v>
      </c>
      <c r="E40" s="40">
        <v>3</v>
      </c>
      <c r="F40" s="40">
        <v>2</v>
      </c>
      <c r="G40" s="40">
        <v>3</v>
      </c>
      <c r="H40" s="40">
        <v>8</v>
      </c>
      <c r="I40" s="40">
        <v>11</v>
      </c>
      <c r="J40" s="40">
        <v>10</v>
      </c>
      <c r="K40" s="40">
        <v>7</v>
      </c>
      <c r="L40" s="40">
        <v>7</v>
      </c>
      <c r="M40" s="41">
        <v>0</v>
      </c>
      <c r="N40" s="40">
        <v>7</v>
      </c>
      <c r="O40" s="81">
        <v>0</v>
      </c>
      <c r="P40" s="81">
        <v>1</v>
      </c>
      <c r="Q40" s="81">
        <v>1</v>
      </c>
      <c r="R40">
        <v>2</v>
      </c>
      <c r="S40"/>
      <c r="T40"/>
      <c r="U40"/>
      <c r="V40"/>
      <c r="W40"/>
      <c r="X40"/>
      <c r="Y40"/>
      <c r="Z40"/>
      <c r="AA40"/>
      <c r="AB40"/>
      <c r="AC40"/>
      <c r="AD40"/>
      <c r="AE40"/>
    </row>
    <row r="41" spans="1:31">
      <c r="A41" s="39" t="s">
        <v>9</v>
      </c>
      <c r="B41" s="39" t="s">
        <v>48</v>
      </c>
      <c r="C41" s="39" t="s">
        <v>47</v>
      </c>
      <c r="D41" s="41">
        <v>0</v>
      </c>
      <c r="E41" s="40">
        <v>100</v>
      </c>
      <c r="F41" s="40">
        <v>54</v>
      </c>
      <c r="G41" s="40">
        <v>53</v>
      </c>
      <c r="H41" s="40">
        <v>76</v>
      </c>
      <c r="I41" s="40">
        <v>94</v>
      </c>
      <c r="J41" s="40">
        <v>89</v>
      </c>
      <c r="K41" s="40">
        <v>72</v>
      </c>
      <c r="L41" s="40">
        <v>52</v>
      </c>
      <c r="M41" s="40">
        <v>106</v>
      </c>
      <c r="N41" s="40">
        <v>108</v>
      </c>
      <c r="O41" s="81">
        <v>117</v>
      </c>
      <c r="P41" s="81">
        <v>139</v>
      </c>
      <c r="Q41" s="81">
        <v>140</v>
      </c>
      <c r="R41">
        <v>139</v>
      </c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s="39" t="s">
        <v>9</v>
      </c>
      <c r="B42" s="39" t="s">
        <v>49</v>
      </c>
      <c r="C42" s="39" t="s">
        <v>47</v>
      </c>
      <c r="D42" s="41">
        <v>0</v>
      </c>
      <c r="E42" s="41">
        <v>0</v>
      </c>
      <c r="F42" s="40">
        <v>107</v>
      </c>
      <c r="G42" s="40">
        <v>166</v>
      </c>
      <c r="H42" s="40">
        <v>145</v>
      </c>
      <c r="I42" s="40">
        <v>199</v>
      </c>
      <c r="J42" s="40">
        <v>323</v>
      </c>
      <c r="K42" s="40">
        <v>383</v>
      </c>
      <c r="L42" s="40">
        <v>370</v>
      </c>
      <c r="M42" s="40">
        <v>371</v>
      </c>
      <c r="N42" s="40">
        <v>440</v>
      </c>
      <c r="O42" s="81">
        <v>460</v>
      </c>
      <c r="P42" s="81">
        <v>450</v>
      </c>
      <c r="Q42" s="81">
        <v>485</v>
      </c>
      <c r="R42">
        <v>549</v>
      </c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1">
      <c r="A43" s="39" t="s">
        <v>10</v>
      </c>
      <c r="B43" s="39" t="s">
        <v>48</v>
      </c>
      <c r="C43" s="39" t="s">
        <v>47</v>
      </c>
      <c r="D43" s="41">
        <v>0</v>
      </c>
      <c r="E43" s="41">
        <v>0</v>
      </c>
      <c r="F43" s="41">
        <v>0</v>
      </c>
      <c r="G43" s="41">
        <v>0</v>
      </c>
      <c r="H43" s="40">
        <v>22</v>
      </c>
      <c r="I43" s="40">
        <v>19</v>
      </c>
      <c r="J43" s="40">
        <v>19</v>
      </c>
      <c r="K43" s="40">
        <v>12</v>
      </c>
      <c r="L43" s="40">
        <v>13</v>
      </c>
      <c r="M43" s="40">
        <v>12</v>
      </c>
      <c r="N43" s="40">
        <v>14</v>
      </c>
      <c r="O43" s="81">
        <v>24</v>
      </c>
      <c r="P43" s="81">
        <v>36</v>
      </c>
      <c r="Q43" s="81">
        <v>57</v>
      </c>
      <c r="R43">
        <v>67</v>
      </c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s="39" t="s">
        <v>10</v>
      </c>
      <c r="B44" s="39" t="s">
        <v>49</v>
      </c>
      <c r="C44" s="39" t="s">
        <v>47</v>
      </c>
      <c r="D44" s="41">
        <v>0</v>
      </c>
      <c r="E44" s="41">
        <v>0</v>
      </c>
      <c r="F44" s="41">
        <v>0</v>
      </c>
      <c r="G44" s="41">
        <v>0</v>
      </c>
      <c r="H44" s="40">
        <v>72</v>
      </c>
      <c r="I44" s="40">
        <v>89</v>
      </c>
      <c r="J44" s="40">
        <v>65</v>
      </c>
      <c r="K44" s="40">
        <v>64</v>
      </c>
      <c r="L44" s="40">
        <v>68</v>
      </c>
      <c r="M44" s="40">
        <v>65</v>
      </c>
      <c r="N44" s="40">
        <v>63</v>
      </c>
      <c r="O44" s="81">
        <v>71</v>
      </c>
      <c r="P44" s="81">
        <v>77</v>
      </c>
      <c r="Q44" s="81">
        <v>95</v>
      </c>
      <c r="R44">
        <v>90</v>
      </c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s="39" t="s">
        <v>11</v>
      </c>
      <c r="B45" s="39" t="s">
        <v>48</v>
      </c>
      <c r="C45" s="39" t="s">
        <v>47</v>
      </c>
      <c r="D45" s="40">
        <v>21</v>
      </c>
      <c r="E45" s="40">
        <v>43</v>
      </c>
      <c r="F45" s="40">
        <v>78</v>
      </c>
      <c r="G45" s="40">
        <v>126</v>
      </c>
      <c r="H45" s="40">
        <v>133</v>
      </c>
      <c r="I45" s="40">
        <v>161</v>
      </c>
      <c r="J45" s="40">
        <v>162</v>
      </c>
      <c r="K45" s="40">
        <v>169</v>
      </c>
      <c r="L45" s="40">
        <v>176</v>
      </c>
      <c r="M45" s="40">
        <v>177</v>
      </c>
      <c r="N45" s="40">
        <v>152</v>
      </c>
      <c r="O45" s="81">
        <v>139</v>
      </c>
      <c r="P45" s="81">
        <v>133</v>
      </c>
      <c r="Q45" s="81">
        <v>131</v>
      </c>
      <c r="R45">
        <v>145</v>
      </c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s="39" t="s">
        <v>11</v>
      </c>
      <c r="B46" s="39" t="s">
        <v>49</v>
      </c>
      <c r="C46" s="39" t="s">
        <v>47</v>
      </c>
      <c r="D46" s="40">
        <v>83</v>
      </c>
      <c r="E46" s="40">
        <v>118</v>
      </c>
      <c r="F46" s="40">
        <v>256</v>
      </c>
      <c r="G46" s="40">
        <v>262</v>
      </c>
      <c r="H46" s="40">
        <v>270</v>
      </c>
      <c r="I46" s="40">
        <v>245</v>
      </c>
      <c r="J46" s="40">
        <v>272</v>
      </c>
      <c r="K46" s="40">
        <v>254</v>
      </c>
      <c r="L46" s="40">
        <v>236</v>
      </c>
      <c r="M46" s="40">
        <v>228</v>
      </c>
      <c r="N46" s="40">
        <v>230</v>
      </c>
      <c r="O46" s="73">
        <v>207</v>
      </c>
      <c r="P46" s="73">
        <v>160</v>
      </c>
      <c r="Q46" s="73">
        <v>159</v>
      </c>
      <c r="R46" s="26">
        <v>137</v>
      </c>
    </row>
    <row r="47" spans="1:31">
      <c r="A47" s="39" t="s">
        <v>12</v>
      </c>
      <c r="B47" s="39" t="s">
        <v>48</v>
      </c>
      <c r="C47" s="39" t="s">
        <v>47</v>
      </c>
      <c r="D47" s="41">
        <v>0</v>
      </c>
      <c r="E47" s="40">
        <v>54</v>
      </c>
      <c r="F47" s="40">
        <v>88</v>
      </c>
      <c r="G47" s="40">
        <v>75</v>
      </c>
      <c r="H47" s="40">
        <v>31</v>
      </c>
      <c r="I47" s="40">
        <v>81</v>
      </c>
      <c r="J47" s="40">
        <v>97</v>
      </c>
      <c r="K47" s="40">
        <v>93</v>
      </c>
      <c r="L47" s="40">
        <v>85</v>
      </c>
      <c r="M47" s="40">
        <v>89</v>
      </c>
      <c r="N47" s="40">
        <v>77</v>
      </c>
      <c r="O47" s="73">
        <v>82</v>
      </c>
      <c r="P47" s="73">
        <v>86</v>
      </c>
      <c r="Q47" s="73">
        <v>64</v>
      </c>
      <c r="R47" s="26">
        <v>55</v>
      </c>
    </row>
    <row r="48" spans="1:31">
      <c r="A48" s="39" t="s">
        <v>12</v>
      </c>
      <c r="B48" s="39" t="s">
        <v>49</v>
      </c>
      <c r="C48" s="39" t="s">
        <v>47</v>
      </c>
      <c r="D48" s="41">
        <v>0</v>
      </c>
      <c r="E48" s="40">
        <v>1</v>
      </c>
      <c r="F48" s="40">
        <v>1</v>
      </c>
      <c r="G48" s="40">
        <v>2</v>
      </c>
      <c r="H48" s="40">
        <v>1</v>
      </c>
      <c r="I48" s="40">
        <v>4</v>
      </c>
      <c r="J48" s="40">
        <v>6</v>
      </c>
      <c r="K48" s="40">
        <v>6</v>
      </c>
      <c r="L48" s="40">
        <v>1</v>
      </c>
      <c r="M48" s="40">
        <v>5</v>
      </c>
      <c r="N48" s="40">
        <v>3</v>
      </c>
      <c r="O48" s="73">
        <v>5</v>
      </c>
      <c r="P48" s="73">
        <v>6</v>
      </c>
      <c r="Q48" s="73">
        <v>2</v>
      </c>
      <c r="R48" s="26">
        <v>2</v>
      </c>
    </row>
    <row r="49" spans="1:18">
      <c r="A49" s="39" t="s">
        <v>13</v>
      </c>
      <c r="B49" s="39" t="s">
        <v>48</v>
      </c>
      <c r="C49" s="39" t="s">
        <v>47</v>
      </c>
      <c r="D49" s="41">
        <v>0</v>
      </c>
      <c r="E49" s="41">
        <v>0</v>
      </c>
      <c r="F49" s="41">
        <v>0</v>
      </c>
      <c r="G49" s="40">
        <v>1</v>
      </c>
      <c r="H49" s="40">
        <v>4</v>
      </c>
      <c r="I49" s="40">
        <v>6</v>
      </c>
      <c r="J49" s="40">
        <v>8</v>
      </c>
      <c r="K49" s="40">
        <v>8</v>
      </c>
      <c r="L49" s="40">
        <v>5</v>
      </c>
      <c r="M49" s="40">
        <v>5</v>
      </c>
      <c r="N49" s="40">
        <v>7</v>
      </c>
      <c r="O49" s="73">
        <v>6</v>
      </c>
      <c r="P49" s="73">
        <v>4</v>
      </c>
      <c r="Q49" s="73">
        <v>10</v>
      </c>
      <c r="R49" s="26">
        <v>11</v>
      </c>
    </row>
    <row r="50" spans="1:18">
      <c r="A50" s="39" t="s">
        <v>13</v>
      </c>
      <c r="B50" s="39" t="s">
        <v>49</v>
      </c>
      <c r="C50" s="39" t="s">
        <v>47</v>
      </c>
      <c r="D50" s="41">
        <v>0</v>
      </c>
      <c r="E50" s="41">
        <v>0</v>
      </c>
      <c r="F50" s="40">
        <v>4</v>
      </c>
      <c r="G50" s="40">
        <v>5</v>
      </c>
      <c r="H50" s="40">
        <v>6</v>
      </c>
      <c r="I50" s="40">
        <v>3</v>
      </c>
      <c r="J50" s="40">
        <v>11</v>
      </c>
      <c r="K50" s="40">
        <v>12</v>
      </c>
      <c r="L50" s="40">
        <v>14</v>
      </c>
      <c r="M50" s="40">
        <v>23</v>
      </c>
      <c r="N50" s="40">
        <v>20</v>
      </c>
      <c r="O50" s="73">
        <v>20</v>
      </c>
      <c r="P50" s="73">
        <v>37</v>
      </c>
      <c r="Q50" s="73">
        <v>32</v>
      </c>
      <c r="R50" s="26">
        <v>25</v>
      </c>
    </row>
    <row r="51" spans="1:18">
      <c r="A51" s="39" t="s">
        <v>14</v>
      </c>
      <c r="B51" s="39" t="s">
        <v>48</v>
      </c>
      <c r="C51" s="39" t="s">
        <v>47</v>
      </c>
      <c r="D51" s="40">
        <v>349</v>
      </c>
      <c r="E51" s="40">
        <v>245</v>
      </c>
      <c r="F51" s="40">
        <v>255</v>
      </c>
      <c r="G51" s="40">
        <v>267</v>
      </c>
      <c r="H51" s="40">
        <v>262</v>
      </c>
      <c r="I51" s="40">
        <v>532</v>
      </c>
      <c r="J51" s="40">
        <v>677</v>
      </c>
      <c r="K51" s="40">
        <v>860</v>
      </c>
      <c r="L51" s="40">
        <v>964</v>
      </c>
      <c r="M51" s="40">
        <v>1038</v>
      </c>
      <c r="N51" s="40">
        <v>1038</v>
      </c>
      <c r="O51" s="73">
        <v>1040</v>
      </c>
      <c r="P51" s="73">
        <v>1088</v>
      </c>
      <c r="Q51" s="73">
        <v>1130</v>
      </c>
      <c r="R51" s="26">
        <v>928</v>
      </c>
    </row>
    <row r="52" spans="1:18">
      <c r="A52" s="39" t="s">
        <v>14</v>
      </c>
      <c r="B52" s="39" t="s">
        <v>49</v>
      </c>
      <c r="C52" s="39" t="s">
        <v>47</v>
      </c>
      <c r="D52" s="40">
        <v>2</v>
      </c>
      <c r="E52" s="40">
        <v>44</v>
      </c>
      <c r="F52" s="40">
        <v>75</v>
      </c>
      <c r="G52" s="40">
        <v>85</v>
      </c>
      <c r="H52" s="40">
        <v>70</v>
      </c>
      <c r="I52" s="40">
        <v>108</v>
      </c>
      <c r="J52" s="40">
        <v>108</v>
      </c>
      <c r="K52" s="40">
        <v>98</v>
      </c>
      <c r="L52" s="40">
        <v>94</v>
      </c>
      <c r="M52" s="40">
        <v>78</v>
      </c>
      <c r="N52" s="40">
        <v>106</v>
      </c>
      <c r="O52" s="73">
        <v>256</v>
      </c>
      <c r="P52" s="73">
        <v>273</v>
      </c>
      <c r="Q52" s="73">
        <v>246</v>
      </c>
      <c r="R52" s="26">
        <v>202</v>
      </c>
    </row>
    <row r="53" spans="1:18">
      <c r="A53"/>
      <c r="B53"/>
      <c r="C53"/>
      <c r="D53"/>
      <c r="E53"/>
      <c r="F53"/>
      <c r="G53"/>
      <c r="H53"/>
      <c r="I53"/>
      <c r="J53"/>
      <c r="K53"/>
      <c r="L53"/>
      <c r="M53"/>
      <c r="N53" s="31"/>
    </row>
    <row r="54" spans="1:18">
      <c r="A54"/>
      <c r="B54"/>
      <c r="C54"/>
      <c r="D54"/>
      <c r="E54"/>
      <c r="F54"/>
      <c r="G54"/>
      <c r="H54"/>
      <c r="I54"/>
      <c r="J54"/>
      <c r="K54"/>
      <c r="L54"/>
      <c r="M54"/>
      <c r="N54" s="31"/>
    </row>
    <row r="55" spans="1:18">
      <c r="A55"/>
      <c r="B55"/>
      <c r="C55"/>
      <c r="D55"/>
      <c r="E55"/>
      <c r="F55"/>
      <c r="G55"/>
      <c r="H55"/>
      <c r="I55"/>
      <c r="J55"/>
      <c r="K55"/>
      <c r="L55"/>
      <c r="M55"/>
      <c r="N55" s="31"/>
    </row>
    <row r="56" spans="1:18" ht="28.5">
      <c r="A56" s="43" t="str">
        <f>Auswahl_Jahr&amp;" "&amp;Auswahl_Status</f>
        <v>2018 0</v>
      </c>
      <c r="B56" s="21"/>
      <c r="C56" s="11" t="s">
        <v>22</v>
      </c>
      <c r="D56" s="12"/>
      <c r="E56" s="12"/>
      <c r="F56" s="11" t="s">
        <v>23</v>
      </c>
      <c r="G56" s="12"/>
      <c r="H56" s="12"/>
      <c r="I56"/>
      <c r="J56"/>
      <c r="K56"/>
      <c r="L56"/>
      <c r="M56"/>
    </row>
    <row r="57" spans="1:18" ht="40.5">
      <c r="A57" s="24" t="s">
        <v>1</v>
      </c>
      <c r="B57" s="23" t="s">
        <v>17</v>
      </c>
      <c r="C57" s="13" t="s">
        <v>18</v>
      </c>
      <c r="D57" s="14" t="s">
        <v>19</v>
      </c>
      <c r="E57" s="14" t="s">
        <v>20</v>
      </c>
      <c r="F57" s="13" t="s">
        <v>21</v>
      </c>
      <c r="G57" s="14" t="s">
        <v>19</v>
      </c>
      <c r="H57" s="14" t="s">
        <v>20</v>
      </c>
      <c r="I57"/>
      <c r="J57"/>
      <c r="K57"/>
      <c r="L57"/>
      <c r="M57"/>
    </row>
    <row r="58" spans="1:18">
      <c r="A58" s="15" t="s">
        <v>6</v>
      </c>
      <c r="B58" s="17">
        <f>IF(Auswahl_Jahr&lt;2004,,LOOKUP(TEXT($A$56,"####"),olap_iba!$30:$30,olap_iba!$5:$5))</f>
        <v>265</v>
      </c>
      <c r="C58" s="16">
        <f>IF(Auswahl_Jahr&lt;2004,,LOOKUP(TEXT($A$56,"####"),olap_iba!$30:$30,olap_iba!$3:$3))</f>
        <v>190</v>
      </c>
      <c r="D58" s="17">
        <f>C58-E58</f>
        <v>74</v>
      </c>
      <c r="E58" s="17">
        <f>IF(Auswahl_Jahr&lt;2004,,LOOKUP(TEXT($A$56,"####"),olap_iba!$34:$34,olap_iba!$35:$35))</f>
        <v>116</v>
      </c>
      <c r="F58" s="16">
        <f>IF(Auswahl_Jahr&lt;2004,,LOOKUP(TEXT($A$56,"####"),olap_iba!$30:$30,olap_iba!$4:$4))</f>
        <v>75</v>
      </c>
      <c r="G58" s="17">
        <f>F58-H58</f>
        <v>14</v>
      </c>
      <c r="H58" s="17">
        <f>IF(Auswahl_Jahr&lt;2004,,LOOKUP(TEXT($A$56,"####"),olap_iba!$34:$34,olap_iba!$36:$36))</f>
        <v>61</v>
      </c>
      <c r="I58"/>
      <c r="J58"/>
      <c r="K58"/>
      <c r="L58"/>
      <c r="M58"/>
    </row>
    <row r="59" spans="1:18">
      <c r="A59" s="15" t="s">
        <v>7</v>
      </c>
      <c r="B59" s="17">
        <f>IF(Auswahl_Jahr&lt;2004,,LOOKUP(TEXT($A$56,"####"),olap_iba!$30:$30,olap_iba!$8:$8))</f>
        <v>431</v>
      </c>
      <c r="C59" s="16">
        <f>IF(Auswahl_Jahr&lt;2004,,LOOKUP(TEXT($A$56,"####"),olap_iba!$30:$30,olap_iba!$6:$6))</f>
        <v>369</v>
      </c>
      <c r="D59" s="17">
        <f t="shared" ref="D59:D67" si="0">C59-E59</f>
        <v>315</v>
      </c>
      <c r="E59" s="17">
        <f>IF(Auswahl_Jahr&lt;2004,,LOOKUP(TEXT($A$56,"####"),olap_iba!$34:$34,olap_iba!$37:$37))</f>
        <v>54</v>
      </c>
      <c r="F59" s="16">
        <f>IF(Auswahl_Jahr&lt;2004,,LOOKUP(TEXT($A$56,"####"),olap_iba!$30:$30,olap_iba!$7:$7))</f>
        <v>62</v>
      </c>
      <c r="G59" s="17">
        <f t="shared" ref="G59:G67" si="1">F59-H59</f>
        <v>49</v>
      </c>
      <c r="H59" s="17">
        <f>IF(Auswahl_Jahr&lt;2004,,LOOKUP(TEXT($A$56,"####"),olap_iba!$34:$34,olap_iba!$38:$38))</f>
        <v>13</v>
      </c>
      <c r="I59"/>
      <c r="J59"/>
      <c r="K59"/>
      <c r="L59"/>
      <c r="M59"/>
    </row>
    <row r="60" spans="1:18">
      <c r="A60" s="15" t="s">
        <v>8</v>
      </c>
      <c r="B60" s="17">
        <f>IF(Auswahl_Jahr&lt;2004,,LOOKUP(TEXT($A$56,"####"),olap_iba!$30:$30,olap_iba!$11:$11))</f>
        <v>950</v>
      </c>
      <c r="C60" s="16">
        <f>IF(Auswahl_Jahr&lt;2004,,LOOKUP(TEXT($A$56,"####"),olap_iba!$30:$30,olap_iba!$9:$9))</f>
        <v>891</v>
      </c>
      <c r="D60" s="17">
        <f t="shared" si="0"/>
        <v>699</v>
      </c>
      <c r="E60" s="17">
        <f>IF(Auswahl_Jahr&lt;2004,,LOOKUP(TEXT($A$56,"####"),olap_iba!$34:$34,olap_iba!$39:$39))</f>
        <v>192</v>
      </c>
      <c r="F60" s="16">
        <f>IF(Auswahl_Jahr&lt;2004,,LOOKUP(TEXT($A$56,"####"),olap_iba!$30:$30,olap_iba!$10:$10))</f>
        <v>59</v>
      </c>
      <c r="G60" s="17">
        <f t="shared" si="1"/>
        <v>57</v>
      </c>
      <c r="H60" s="17">
        <f>IF(Auswahl_Jahr&lt;2004,,LOOKUP(TEXT($A$56,"####"),olap_iba!$34:$34,olap_iba!$40:$40))</f>
        <v>2</v>
      </c>
      <c r="I60"/>
      <c r="J60"/>
      <c r="K60"/>
      <c r="L60"/>
      <c r="M60"/>
    </row>
    <row r="61" spans="1:18">
      <c r="A61" s="15" t="s">
        <v>9</v>
      </c>
      <c r="B61" s="17">
        <f>IF(Auswahl_Jahr&lt;2004,,LOOKUP(TEXT($A$56,"####"),olap_iba!$30:$30,olap_iba!$14:$14))</f>
        <v>2131</v>
      </c>
      <c r="C61" s="16">
        <f>IF(Auswahl_Jahr&lt;2004,,LOOKUP(TEXT($A$56,"####"),olap_iba!$30:$30,olap_iba!$12:$12))</f>
        <v>1447</v>
      </c>
      <c r="D61" s="17">
        <f t="shared" si="0"/>
        <v>1308</v>
      </c>
      <c r="E61" s="17">
        <f>IF(Auswahl_Jahr&lt;2004,,LOOKUP(TEXT($A$56,"####"),olap_iba!$34:$34,olap_iba!$41:$41))</f>
        <v>139</v>
      </c>
      <c r="F61" s="16">
        <f>IF(Auswahl_Jahr&lt;2004,,LOOKUP(TEXT($A$56,"####"),olap_iba!$30:$30,olap_iba!$13:$13))</f>
        <v>684</v>
      </c>
      <c r="G61" s="17">
        <f t="shared" si="1"/>
        <v>135</v>
      </c>
      <c r="H61" s="17">
        <f>IF(Auswahl_Jahr&lt;2004,,LOOKUP(TEXT($A$56,"####"),olap_iba!$34:$34,olap_iba!$42:$42))</f>
        <v>549</v>
      </c>
      <c r="I61"/>
      <c r="J61"/>
      <c r="K61"/>
      <c r="L61"/>
      <c r="M61"/>
    </row>
    <row r="62" spans="1:18">
      <c r="A62" s="15" t="s">
        <v>10</v>
      </c>
      <c r="B62" s="17">
        <f>IF(Auswahl_Jahr&lt;2004,,LOOKUP(TEXT($A$56,"####"),olap_iba!$30:$30,olap_iba!$17:$17))</f>
        <v>378</v>
      </c>
      <c r="C62" s="16">
        <f>IF(Auswahl_Jahr&lt;2004,,LOOKUP(TEXT($A$56,"####"),olap_iba!$30:$30,olap_iba!$15:$15))</f>
        <v>224</v>
      </c>
      <c r="D62" s="17">
        <f t="shared" si="0"/>
        <v>157</v>
      </c>
      <c r="E62" s="17">
        <f>IF(Auswahl_Jahr&lt;2004,,LOOKUP(TEXT($A$56,"####"),olap_iba!$34:$34,olap_iba!$43:$43))</f>
        <v>67</v>
      </c>
      <c r="F62" s="16">
        <f>IF(Auswahl_Jahr&lt;2004,,LOOKUP(TEXT($A$56,"####"),olap_iba!$30:$30,olap_iba!$16:$16))</f>
        <v>154</v>
      </c>
      <c r="G62" s="17">
        <f t="shared" si="1"/>
        <v>64</v>
      </c>
      <c r="H62" s="17">
        <f>IF(Auswahl_Jahr&lt;2004,,LOOKUP(TEXT($A$56,"####"),olap_iba!$34:$34,olap_iba!$44:$44))</f>
        <v>90</v>
      </c>
      <c r="I62"/>
      <c r="J62"/>
      <c r="K62"/>
      <c r="L62"/>
      <c r="M62"/>
    </row>
    <row r="63" spans="1:18">
      <c r="A63" s="15" t="s">
        <v>11</v>
      </c>
      <c r="B63" s="17">
        <f>IF(Auswahl_Jahr&lt;2004,,LOOKUP(TEXT($A$56,"####"),olap_iba!$30:$30,olap_iba!$20:$20))</f>
        <v>1339</v>
      </c>
      <c r="C63" s="16">
        <f>IF(Auswahl_Jahr&lt;2004,,LOOKUP(TEXT($A$56,"####"),olap_iba!$30:$30,olap_iba!$18:$18))</f>
        <v>1130</v>
      </c>
      <c r="D63" s="17">
        <f t="shared" si="0"/>
        <v>985</v>
      </c>
      <c r="E63" s="17">
        <f>IF(Auswahl_Jahr&lt;2004,,LOOKUP(TEXT($A$56,"####"),olap_iba!$34:$34,olap_iba!$45:$45))</f>
        <v>145</v>
      </c>
      <c r="F63" s="16">
        <f>IF(Auswahl_Jahr&lt;2004,,LOOKUP(TEXT($A$56,"####"),olap_iba!$30:$30,olap_iba!$19:$19))</f>
        <v>209</v>
      </c>
      <c r="G63" s="17">
        <f t="shared" si="1"/>
        <v>72</v>
      </c>
      <c r="H63" s="17">
        <f>IF(Auswahl_Jahr&lt;2004,,LOOKUP(TEXT($A$56,"####"),olap_iba!$34:$34,olap_iba!$46:$46))</f>
        <v>137</v>
      </c>
      <c r="I63"/>
      <c r="J63"/>
      <c r="K63"/>
      <c r="L63"/>
      <c r="M63"/>
    </row>
    <row r="64" spans="1:18">
      <c r="A64" s="15" t="s">
        <v>12</v>
      </c>
      <c r="B64" s="17">
        <f>IF(Auswahl_Jahr&lt;2004,,LOOKUP(TEXT($A$56,"####"),olap_iba!$30:$30,olap_iba!$23:$23))</f>
        <v>591</v>
      </c>
      <c r="C64" s="16">
        <f>IF(Auswahl_Jahr&lt;2004,,LOOKUP(TEXT($A$56,"####"),olap_iba!$30:$30,olap_iba!$21:$21))</f>
        <v>527</v>
      </c>
      <c r="D64" s="17">
        <f t="shared" si="0"/>
        <v>472</v>
      </c>
      <c r="E64" s="17">
        <f>IF(Auswahl_Jahr&lt;2004,,LOOKUP(TEXT($A$56,"####"),olap_iba!$34:$34,olap_iba!$47:$47))</f>
        <v>55</v>
      </c>
      <c r="F64" s="16">
        <f>IF(Auswahl_Jahr&lt;2004,,LOOKUP(TEXT($A$56,"####"),olap_iba!$30:$30,olap_iba!$22:$22))</f>
        <v>64</v>
      </c>
      <c r="G64" s="17">
        <f t="shared" si="1"/>
        <v>62</v>
      </c>
      <c r="H64" s="17">
        <f>IF(Auswahl_Jahr&lt;2004,,LOOKUP(TEXT($A$56,"####"),olap_iba!$34:$34,olap_iba!$48:$48))</f>
        <v>2</v>
      </c>
      <c r="I64"/>
      <c r="J64"/>
      <c r="K64"/>
      <c r="L64"/>
      <c r="M64"/>
    </row>
    <row r="65" spans="1:13">
      <c r="A65" s="15" t="s">
        <v>13</v>
      </c>
      <c r="B65" s="17">
        <f>IF(Auswahl_Jahr&lt;2004,,LOOKUP(TEXT($A$56,"####"),olap_iba!$30:$30,olap_iba!$26:$26))</f>
        <v>419</v>
      </c>
      <c r="C65" s="16">
        <f>IF(Auswahl_Jahr&lt;2004,,LOOKUP(TEXT($A$56,"####"),olap_iba!$30:$30,olap_iba!$24:$24))</f>
        <v>305</v>
      </c>
      <c r="D65" s="17">
        <f t="shared" si="0"/>
        <v>294</v>
      </c>
      <c r="E65" s="17">
        <f>IF(Auswahl_Jahr&lt;2004,,LOOKUP(TEXT($A$56,"####"),olap_iba!$34:$34,olap_iba!$49:$49))</f>
        <v>11</v>
      </c>
      <c r="F65" s="16">
        <f>IF(Auswahl_Jahr&lt;2004,,LOOKUP(TEXT($A$56,"####"),olap_iba!$30:$30,olap_iba!$25:$25))</f>
        <v>114</v>
      </c>
      <c r="G65" s="17">
        <f t="shared" si="1"/>
        <v>89</v>
      </c>
      <c r="H65" s="17">
        <f>IF(Auswahl_Jahr&lt;2004,,LOOKUP(TEXT($A$56,"####"),olap_iba!$34:$34,olap_iba!$50:$50))</f>
        <v>25</v>
      </c>
      <c r="I65"/>
      <c r="J65"/>
      <c r="K65"/>
      <c r="L65"/>
      <c r="M65"/>
    </row>
    <row r="66" spans="1:13">
      <c r="A66" s="15" t="s">
        <v>14</v>
      </c>
      <c r="B66" s="17">
        <f>IF(Auswahl_Jahr&lt;2004,,LOOKUP(TEXT($A$56,"####"),olap_iba!$30:$30,olap_iba!$29:$29))</f>
        <v>1541</v>
      </c>
      <c r="C66" s="16">
        <f>IF(Auswahl_Jahr&lt;2004,,LOOKUP(TEXT($A$56,"####"),olap_iba!$30:$30,olap_iba!$27:$27))</f>
        <v>1324</v>
      </c>
      <c r="D66" s="17">
        <f t="shared" si="0"/>
        <v>396</v>
      </c>
      <c r="E66" s="17">
        <f>IF(Auswahl_Jahr&lt;2004,,LOOKUP(TEXT($A$56,"####"),olap_iba!$34:$34,olap_iba!$51:$51))</f>
        <v>928</v>
      </c>
      <c r="F66" s="16">
        <f>IF(Auswahl_Jahr&lt;2004,,LOOKUP(TEXT($A$56,"####"),olap_iba!$30:$30,olap_iba!$28:$28))</f>
        <v>217</v>
      </c>
      <c r="G66" s="17">
        <f t="shared" si="1"/>
        <v>15</v>
      </c>
      <c r="H66" s="17">
        <f>IF(Auswahl_Jahr&lt;2004,,LOOKUP(TEXT($A$56,"####"),olap_iba!$34:$34,olap_iba!$52:$52))</f>
        <v>202</v>
      </c>
      <c r="I66"/>
      <c r="J66"/>
      <c r="K66"/>
      <c r="L66"/>
      <c r="M66"/>
    </row>
    <row r="67" spans="1:13">
      <c r="A67" s="18" t="s">
        <v>15</v>
      </c>
      <c r="B67" s="22">
        <f>SUM(B58:B66)</f>
        <v>8045</v>
      </c>
      <c r="C67" s="19">
        <f>SUM(C58:C66)</f>
        <v>6407</v>
      </c>
      <c r="D67" s="19">
        <f t="shared" si="0"/>
        <v>4700</v>
      </c>
      <c r="E67" s="19">
        <f>SUM(E58:E66)</f>
        <v>1707</v>
      </c>
      <c r="F67" s="19">
        <f>SUM(F58:F66)</f>
        <v>1638</v>
      </c>
      <c r="G67" s="19">
        <f t="shared" si="1"/>
        <v>557</v>
      </c>
      <c r="H67" s="19">
        <f>SUM(H58:H66)</f>
        <v>1081</v>
      </c>
      <c r="I67"/>
      <c r="J67"/>
      <c r="K67"/>
      <c r="L67"/>
      <c r="M67"/>
    </row>
    <row r="68" spans="1:13">
      <c r="A68"/>
      <c r="B68"/>
      <c r="C68"/>
      <c r="D68" s="44">
        <f>D67+G67</f>
        <v>5257</v>
      </c>
      <c r="E68" s="44">
        <f>E67+H67</f>
        <v>2788</v>
      </c>
      <c r="F68"/>
      <c r="G68"/>
      <c r="H68"/>
      <c r="I68"/>
      <c r="J68"/>
      <c r="K68"/>
      <c r="L68"/>
      <c r="M68"/>
    </row>
    <row r="69" spans="1:13">
      <c r="A69"/>
      <c r="B69"/>
      <c r="C69"/>
      <c r="D69"/>
      <c r="E69"/>
      <c r="F69"/>
      <c r="G69"/>
      <c r="H69"/>
      <c r="I69"/>
      <c r="J69"/>
      <c r="K69"/>
      <c r="L69"/>
      <c r="M69"/>
    </row>
    <row r="70" spans="1:13">
      <c r="A70"/>
      <c r="B70"/>
      <c r="C70"/>
      <c r="D70"/>
      <c r="E70"/>
      <c r="F70"/>
      <c r="G70"/>
      <c r="H70"/>
      <c r="I70"/>
      <c r="J70"/>
      <c r="K70"/>
      <c r="L70"/>
      <c r="M70"/>
    </row>
    <row r="71" spans="1:13">
      <c r="A71"/>
      <c r="B71"/>
      <c r="C71"/>
      <c r="D71"/>
      <c r="E71"/>
      <c r="F71"/>
      <c r="G71"/>
      <c r="H71"/>
      <c r="I71"/>
      <c r="J71"/>
      <c r="K71"/>
      <c r="L71"/>
      <c r="M71"/>
    </row>
    <row r="72" spans="1:13">
      <c r="A72"/>
      <c r="B72"/>
      <c r="C72"/>
      <c r="D72"/>
      <c r="E72"/>
      <c r="F72"/>
      <c r="G72"/>
      <c r="H72"/>
      <c r="I72"/>
      <c r="J72"/>
      <c r="K72"/>
      <c r="L72"/>
      <c r="M72"/>
    </row>
    <row r="73" spans="1:13">
      <c r="A73"/>
      <c r="B73"/>
      <c r="C73"/>
      <c r="D73"/>
      <c r="E73"/>
      <c r="F73"/>
      <c r="G73"/>
      <c r="H73"/>
      <c r="I73"/>
      <c r="J73"/>
      <c r="K73"/>
      <c r="L73"/>
      <c r="M73"/>
    </row>
    <row r="74" spans="1:13">
      <c r="A74"/>
      <c r="B74"/>
      <c r="C74"/>
      <c r="D74"/>
      <c r="E74"/>
      <c r="F74"/>
      <c r="G74"/>
      <c r="H74"/>
      <c r="I74"/>
      <c r="J74"/>
      <c r="K74"/>
      <c r="L74"/>
      <c r="M74"/>
    </row>
    <row r="75" spans="1:13">
      <c r="A75"/>
      <c r="B75"/>
      <c r="C75"/>
      <c r="D75"/>
      <c r="E75"/>
      <c r="F75"/>
      <c r="G75"/>
      <c r="H75"/>
      <c r="I75"/>
      <c r="J75"/>
      <c r="K75"/>
      <c r="L75"/>
      <c r="M75"/>
    </row>
    <row r="76" spans="1:13">
      <c r="A76"/>
      <c r="B76"/>
      <c r="C76"/>
      <c r="D76"/>
      <c r="E76"/>
      <c r="F76"/>
      <c r="G76"/>
      <c r="H76"/>
      <c r="I76"/>
      <c r="J76"/>
      <c r="K76"/>
      <c r="L76"/>
      <c r="M76"/>
    </row>
    <row r="77" spans="1:13">
      <c r="A77"/>
      <c r="B77"/>
      <c r="C77"/>
      <c r="D77"/>
      <c r="E77"/>
      <c r="F77"/>
      <c r="G77"/>
      <c r="H77"/>
      <c r="I77"/>
      <c r="J77"/>
      <c r="K77"/>
      <c r="L77"/>
      <c r="M77"/>
    </row>
    <row r="78" spans="1:13">
      <c r="A78"/>
      <c r="B78"/>
      <c r="C78"/>
      <c r="D78"/>
      <c r="E78"/>
      <c r="F78"/>
      <c r="G78"/>
      <c r="H78"/>
      <c r="I78"/>
      <c r="J78"/>
      <c r="K78"/>
      <c r="L78"/>
      <c r="M78"/>
    </row>
    <row r="79" spans="1:13">
      <c r="A79"/>
      <c r="B79"/>
      <c r="C79"/>
      <c r="D79"/>
      <c r="E79"/>
      <c r="F79"/>
      <c r="G79"/>
      <c r="H79"/>
      <c r="I79"/>
      <c r="J79"/>
      <c r="K79"/>
      <c r="L79"/>
      <c r="M79"/>
    </row>
    <row r="80" spans="1:13">
      <c r="A80"/>
      <c r="B80"/>
      <c r="C80"/>
      <c r="D80"/>
      <c r="E80"/>
      <c r="F80"/>
      <c r="G80"/>
      <c r="H80"/>
      <c r="I80"/>
      <c r="J80"/>
      <c r="K80"/>
      <c r="L80"/>
      <c r="M80"/>
    </row>
    <row r="81" spans="1:13">
      <c r="A81"/>
      <c r="B81"/>
      <c r="C81"/>
      <c r="D81"/>
      <c r="E81"/>
      <c r="F81"/>
      <c r="G81"/>
      <c r="H81"/>
      <c r="I81"/>
      <c r="J81"/>
      <c r="K81"/>
      <c r="L81"/>
      <c r="M81"/>
    </row>
    <row r="82" spans="1:13">
      <c r="A82"/>
      <c r="B82"/>
      <c r="C82"/>
      <c r="D82"/>
      <c r="E82"/>
      <c r="F82"/>
      <c r="G82"/>
      <c r="H82"/>
      <c r="I82"/>
      <c r="J82"/>
      <c r="K82"/>
      <c r="L82"/>
      <c r="M82"/>
    </row>
    <row r="83" spans="1:13">
      <c r="A83"/>
      <c r="B83"/>
      <c r="C83"/>
      <c r="D83"/>
      <c r="E83"/>
      <c r="F83"/>
      <c r="G83"/>
      <c r="H83"/>
      <c r="I83"/>
      <c r="J83"/>
      <c r="K83"/>
      <c r="L83"/>
      <c r="M83"/>
    </row>
    <row r="84" spans="1:13">
      <c r="A84"/>
      <c r="B84"/>
      <c r="C84"/>
      <c r="D84"/>
      <c r="E84"/>
      <c r="F84"/>
      <c r="G84"/>
      <c r="H84"/>
      <c r="I84"/>
      <c r="J84"/>
      <c r="K84"/>
      <c r="L84"/>
      <c r="M84"/>
    </row>
    <row r="85" spans="1:13">
      <c r="A85"/>
      <c r="B85"/>
      <c r="C85"/>
      <c r="D85"/>
      <c r="E85"/>
      <c r="F85"/>
      <c r="G85"/>
      <c r="H85"/>
      <c r="I85"/>
      <c r="J85"/>
      <c r="K85"/>
      <c r="L85"/>
      <c r="M85"/>
    </row>
    <row r="86" spans="1:13">
      <c r="A86"/>
      <c r="B86"/>
      <c r="C86"/>
      <c r="D86"/>
      <c r="E86"/>
      <c r="F86"/>
      <c r="G86"/>
      <c r="H86"/>
      <c r="I86"/>
      <c r="J86"/>
      <c r="K86"/>
      <c r="L86"/>
      <c r="M86"/>
    </row>
    <row r="87" spans="1:13">
      <c r="A87"/>
      <c r="B87"/>
      <c r="C87"/>
      <c r="D87"/>
      <c r="E87"/>
      <c r="F87"/>
      <c r="G87"/>
      <c r="H87"/>
      <c r="I87"/>
      <c r="J87"/>
      <c r="K87"/>
      <c r="L87"/>
      <c r="M87"/>
    </row>
    <row r="88" spans="1:13">
      <c r="A88"/>
      <c r="B88"/>
      <c r="C88"/>
      <c r="D88"/>
      <c r="E88"/>
      <c r="F88"/>
      <c r="G88"/>
      <c r="H88"/>
      <c r="I88"/>
      <c r="J88"/>
      <c r="K88"/>
      <c r="L88"/>
      <c r="M88"/>
    </row>
    <row r="89" spans="1:13">
      <c r="A89"/>
      <c r="B89"/>
      <c r="C89"/>
      <c r="D89"/>
      <c r="E89"/>
      <c r="F89"/>
      <c r="G89"/>
      <c r="H89"/>
      <c r="I89"/>
      <c r="J89"/>
      <c r="K89"/>
      <c r="L89"/>
      <c r="M89"/>
    </row>
    <row r="90" spans="1:13">
      <c r="A90"/>
      <c r="B90"/>
      <c r="C90"/>
      <c r="D90"/>
      <c r="E90"/>
      <c r="F90"/>
      <c r="G90"/>
      <c r="H90"/>
      <c r="I90"/>
      <c r="J90"/>
      <c r="K90"/>
      <c r="L90"/>
      <c r="M90"/>
    </row>
    <row r="91" spans="1:13">
      <c r="A91"/>
      <c r="B91"/>
      <c r="C91"/>
      <c r="D91"/>
      <c r="E91"/>
      <c r="F91"/>
      <c r="G91"/>
      <c r="H91"/>
      <c r="I91"/>
      <c r="J91"/>
      <c r="K91"/>
      <c r="L91"/>
      <c r="M91"/>
    </row>
    <row r="92" spans="1:13">
      <c r="A92"/>
      <c r="B92"/>
      <c r="C92"/>
      <c r="D92"/>
      <c r="E92"/>
      <c r="F92"/>
      <c r="G92"/>
      <c r="H92"/>
      <c r="I92"/>
      <c r="J92"/>
      <c r="K92"/>
      <c r="L92"/>
      <c r="M92"/>
    </row>
    <row r="93" spans="1:13">
      <c r="A93"/>
      <c r="B93"/>
      <c r="C93"/>
      <c r="D93"/>
      <c r="E93"/>
      <c r="F93"/>
      <c r="G93"/>
      <c r="H93"/>
      <c r="I93"/>
      <c r="J93"/>
      <c r="K93"/>
      <c r="L93"/>
      <c r="M93"/>
    </row>
    <row r="94" spans="1:13">
      <c r="A94"/>
      <c r="B94"/>
      <c r="C94"/>
      <c r="D94"/>
      <c r="E94"/>
      <c r="F94"/>
      <c r="G94"/>
      <c r="H94"/>
      <c r="I94"/>
      <c r="J94"/>
      <c r="K94"/>
      <c r="L94"/>
      <c r="M94"/>
    </row>
    <row r="95" spans="1:13">
      <c r="A95"/>
      <c r="B95"/>
      <c r="C95"/>
      <c r="D95"/>
      <c r="E95"/>
      <c r="F95"/>
      <c r="G95"/>
      <c r="H95"/>
      <c r="I95"/>
      <c r="J95"/>
      <c r="K95"/>
      <c r="L95"/>
      <c r="M95"/>
    </row>
    <row r="96" spans="1:13">
      <c r="A96"/>
      <c r="B96"/>
      <c r="C96"/>
      <c r="D96"/>
      <c r="E96"/>
      <c r="F96"/>
      <c r="G96"/>
      <c r="H96"/>
      <c r="I96"/>
      <c r="J96"/>
      <c r="K96"/>
      <c r="L96"/>
      <c r="M96"/>
    </row>
    <row r="97" spans="1:13">
      <c r="A97"/>
      <c r="B97"/>
      <c r="C97"/>
      <c r="D97"/>
      <c r="E97"/>
      <c r="F97"/>
      <c r="G97"/>
      <c r="H97"/>
      <c r="I97"/>
      <c r="J97"/>
      <c r="K97"/>
      <c r="L97"/>
      <c r="M97"/>
    </row>
    <row r="98" spans="1:13">
      <c r="A98"/>
      <c r="B98"/>
      <c r="C98"/>
      <c r="D98"/>
      <c r="E98"/>
      <c r="F98"/>
      <c r="G98"/>
      <c r="H98"/>
      <c r="I98"/>
      <c r="J98"/>
      <c r="K98"/>
      <c r="L98"/>
      <c r="M98"/>
    </row>
    <row r="99" spans="1:13">
      <c r="A99"/>
      <c r="B99"/>
      <c r="C99"/>
      <c r="D99"/>
      <c r="E99"/>
      <c r="F99"/>
      <c r="G99"/>
      <c r="H99"/>
      <c r="I99"/>
      <c r="J99"/>
      <c r="K99"/>
      <c r="L99"/>
      <c r="M99"/>
    </row>
    <row r="100" spans="1:13">
      <c r="A100"/>
      <c r="B100"/>
      <c r="C100"/>
      <c r="D100"/>
      <c r="E100"/>
      <c r="F100"/>
      <c r="G100"/>
      <c r="H100"/>
      <c r="I100"/>
      <c r="J100"/>
      <c r="K100"/>
      <c r="L100"/>
      <c r="M100"/>
    </row>
    <row r="101" spans="1:13">
      <c r="A101"/>
      <c r="B101"/>
      <c r="C101"/>
      <c r="D101"/>
      <c r="E101"/>
      <c r="F101"/>
      <c r="G101"/>
      <c r="H101"/>
      <c r="I101"/>
      <c r="J101"/>
      <c r="K101"/>
      <c r="L101"/>
      <c r="M101"/>
    </row>
    <row r="102" spans="1:13">
      <c r="A102"/>
      <c r="B102"/>
      <c r="C102"/>
      <c r="D102"/>
      <c r="E102"/>
      <c r="F102"/>
      <c r="G102"/>
      <c r="H102"/>
      <c r="I102"/>
      <c r="J102"/>
      <c r="K102"/>
      <c r="L102"/>
      <c r="M102"/>
    </row>
    <row r="103" spans="1:13">
      <c r="A103"/>
      <c r="B103"/>
      <c r="C103"/>
      <c r="D103"/>
      <c r="E103"/>
      <c r="F103"/>
      <c r="G103"/>
      <c r="H103"/>
      <c r="I103"/>
      <c r="J103"/>
      <c r="K103"/>
      <c r="L103"/>
      <c r="M103"/>
    </row>
    <row r="104" spans="1:13">
      <c r="A104"/>
      <c r="B104"/>
      <c r="C104"/>
      <c r="D104"/>
      <c r="E104"/>
      <c r="F104"/>
      <c r="G104"/>
      <c r="H104"/>
      <c r="I104"/>
      <c r="J104"/>
      <c r="K104"/>
      <c r="L104"/>
      <c r="M104"/>
    </row>
    <row r="105" spans="1:13">
      <c r="A105"/>
      <c r="B105"/>
      <c r="C105"/>
      <c r="D105"/>
      <c r="E105"/>
      <c r="F105"/>
      <c r="G105"/>
      <c r="H105"/>
      <c r="I105"/>
      <c r="J105"/>
      <c r="K105"/>
      <c r="L105"/>
      <c r="M105"/>
    </row>
    <row r="106" spans="1:13">
      <c r="A106"/>
      <c r="B106"/>
      <c r="C106"/>
      <c r="D106"/>
      <c r="E106"/>
      <c r="F106"/>
      <c r="G106"/>
      <c r="H106"/>
      <c r="I106"/>
      <c r="J106"/>
      <c r="K106"/>
      <c r="L106"/>
      <c r="M106"/>
    </row>
    <row r="107" spans="1:13">
      <c r="A107"/>
      <c r="B107"/>
      <c r="C107"/>
      <c r="D107"/>
      <c r="E107"/>
      <c r="F107"/>
      <c r="G107"/>
      <c r="H107"/>
      <c r="I107"/>
      <c r="J107"/>
      <c r="K107"/>
      <c r="L107"/>
      <c r="M107"/>
    </row>
    <row r="108" spans="1:13">
      <c r="A108"/>
      <c r="B108"/>
      <c r="C108"/>
      <c r="D108"/>
      <c r="E108"/>
      <c r="F108"/>
      <c r="G108"/>
      <c r="H108"/>
      <c r="I108"/>
      <c r="J108"/>
      <c r="K108"/>
      <c r="L108"/>
      <c r="M108"/>
    </row>
    <row r="109" spans="1:13">
      <c r="A109"/>
      <c r="B109"/>
      <c r="C109"/>
      <c r="D109"/>
      <c r="E109"/>
      <c r="F109"/>
      <c r="G109"/>
      <c r="H109"/>
      <c r="I109"/>
      <c r="J109"/>
      <c r="K109"/>
      <c r="L109"/>
      <c r="M109"/>
    </row>
    <row r="110" spans="1:13">
      <c r="A110"/>
      <c r="B110"/>
      <c r="C110"/>
      <c r="D110"/>
      <c r="E110"/>
      <c r="F110"/>
      <c r="G110"/>
      <c r="H110"/>
      <c r="I110"/>
      <c r="J110"/>
      <c r="K110"/>
      <c r="L110"/>
      <c r="M110"/>
    </row>
    <row r="111" spans="1:13">
      <c r="A111"/>
      <c r="B111"/>
      <c r="C111"/>
      <c r="D111"/>
      <c r="E111"/>
      <c r="F111"/>
      <c r="G111"/>
      <c r="H111"/>
      <c r="I111"/>
      <c r="J111"/>
      <c r="K111"/>
      <c r="L111"/>
      <c r="M111"/>
    </row>
    <row r="112" spans="1:13">
      <c r="A112"/>
      <c r="B112"/>
      <c r="C112"/>
      <c r="D112"/>
      <c r="E112"/>
      <c r="F112"/>
      <c r="G112"/>
      <c r="H112"/>
      <c r="I112"/>
      <c r="J112"/>
      <c r="K112"/>
      <c r="L112"/>
      <c r="M112"/>
    </row>
    <row r="113" spans="1:13">
      <c r="A113"/>
      <c r="B113"/>
      <c r="C113"/>
      <c r="D113"/>
      <c r="E113"/>
      <c r="F113"/>
      <c r="G113"/>
      <c r="H113"/>
      <c r="I113"/>
      <c r="J113"/>
      <c r="K113"/>
      <c r="L113"/>
      <c r="M113"/>
    </row>
    <row r="114" spans="1:13">
      <c r="A114"/>
      <c r="B114"/>
      <c r="C114"/>
      <c r="D114"/>
      <c r="E114"/>
      <c r="F114"/>
      <c r="G114"/>
      <c r="H114"/>
      <c r="I114"/>
      <c r="J114"/>
      <c r="K114"/>
      <c r="L114"/>
      <c r="M114"/>
    </row>
    <row r="115" spans="1:13">
      <c r="A115"/>
      <c r="B115"/>
      <c r="C115"/>
      <c r="D115"/>
      <c r="E115"/>
      <c r="F115"/>
      <c r="G115"/>
      <c r="H115"/>
      <c r="I115"/>
      <c r="J115"/>
      <c r="K115"/>
      <c r="L115"/>
      <c r="M115"/>
    </row>
    <row r="116" spans="1:13">
      <c r="A116"/>
      <c r="B116"/>
      <c r="C116"/>
      <c r="D116"/>
      <c r="E116"/>
      <c r="F116"/>
      <c r="G116"/>
      <c r="H116"/>
      <c r="I116"/>
      <c r="J116"/>
      <c r="K116"/>
      <c r="L116"/>
      <c r="M116"/>
    </row>
    <row r="117" spans="1:13">
      <c r="A117"/>
      <c r="B117"/>
      <c r="C117"/>
      <c r="D117"/>
      <c r="E117"/>
      <c r="F117"/>
      <c r="G117"/>
      <c r="H117"/>
      <c r="I117"/>
      <c r="J117"/>
      <c r="K117"/>
      <c r="L117"/>
      <c r="M117"/>
    </row>
    <row r="118" spans="1:13">
      <c r="A118"/>
      <c r="B118"/>
      <c r="C118"/>
      <c r="D118"/>
      <c r="E118"/>
      <c r="F118"/>
      <c r="G118"/>
      <c r="H118"/>
      <c r="I118"/>
      <c r="J118"/>
      <c r="K118"/>
      <c r="L118"/>
      <c r="M118"/>
    </row>
    <row r="119" spans="1:13">
      <c r="A119"/>
      <c r="B119"/>
      <c r="C119"/>
      <c r="D119"/>
      <c r="E119"/>
      <c r="F119"/>
      <c r="G119"/>
      <c r="H119"/>
      <c r="I119"/>
      <c r="J119"/>
      <c r="K119"/>
      <c r="L119"/>
      <c r="M119"/>
    </row>
    <row r="120" spans="1:13">
      <c r="A120"/>
      <c r="B120"/>
      <c r="C120"/>
      <c r="D120"/>
      <c r="E120"/>
      <c r="F120"/>
      <c r="G120"/>
      <c r="H120"/>
      <c r="I120"/>
      <c r="J120"/>
      <c r="K120"/>
      <c r="L120"/>
      <c r="M120"/>
    </row>
    <row r="121" spans="1:13">
      <c r="A121"/>
      <c r="B121"/>
      <c r="C121"/>
      <c r="D121"/>
      <c r="E121"/>
      <c r="F121"/>
      <c r="G121"/>
      <c r="H121"/>
      <c r="I121"/>
      <c r="J121"/>
      <c r="K121"/>
      <c r="L121"/>
      <c r="M121"/>
    </row>
    <row r="122" spans="1:13">
      <c r="A122"/>
      <c r="B122"/>
      <c r="C122"/>
      <c r="D122"/>
      <c r="E122"/>
      <c r="F122"/>
      <c r="G122"/>
      <c r="H122"/>
      <c r="I122"/>
      <c r="J122"/>
      <c r="K122"/>
      <c r="L122"/>
      <c r="M122"/>
    </row>
    <row r="123" spans="1:13">
      <c r="A123"/>
      <c r="B123"/>
      <c r="C123"/>
      <c r="D123"/>
      <c r="E123"/>
      <c r="F123"/>
      <c r="G123"/>
      <c r="H123"/>
      <c r="I123"/>
      <c r="J123"/>
      <c r="K123"/>
      <c r="L123"/>
      <c r="M123"/>
    </row>
    <row r="124" spans="1:13">
      <c r="A124"/>
      <c r="B124"/>
      <c r="C124"/>
      <c r="D124"/>
      <c r="E124"/>
      <c r="F124"/>
      <c r="G124"/>
      <c r="H124"/>
      <c r="I124"/>
      <c r="J124"/>
      <c r="K124"/>
      <c r="L124"/>
      <c r="M124"/>
    </row>
    <row r="125" spans="1:13">
      <c r="A125"/>
      <c r="B125"/>
      <c r="C125"/>
      <c r="D125"/>
      <c r="E125"/>
      <c r="F125"/>
      <c r="G125"/>
      <c r="H125"/>
      <c r="I125"/>
      <c r="J125"/>
      <c r="K125"/>
      <c r="L125"/>
      <c r="M125"/>
    </row>
    <row r="126" spans="1:13">
      <c r="A126"/>
      <c r="B126"/>
      <c r="C126"/>
      <c r="D126"/>
      <c r="E126"/>
      <c r="F126"/>
      <c r="G126"/>
      <c r="H126"/>
      <c r="I126"/>
      <c r="J126"/>
      <c r="K126"/>
      <c r="L126"/>
      <c r="M126"/>
    </row>
    <row r="127" spans="1:13">
      <c r="A127"/>
      <c r="B127"/>
      <c r="C127"/>
      <c r="D127"/>
      <c r="E127"/>
      <c r="F127"/>
      <c r="G127"/>
      <c r="H127"/>
      <c r="I127"/>
      <c r="J127"/>
      <c r="K127"/>
      <c r="L127"/>
      <c r="M127"/>
    </row>
    <row r="128" spans="1:13">
      <c r="A128"/>
      <c r="B128"/>
      <c r="C128"/>
      <c r="D128"/>
      <c r="E128"/>
      <c r="F128"/>
      <c r="G128"/>
      <c r="H128"/>
      <c r="I128"/>
      <c r="J128"/>
      <c r="K128"/>
      <c r="L128"/>
      <c r="M128"/>
    </row>
    <row r="129" spans="1:13">
      <c r="A129"/>
      <c r="B129"/>
      <c r="C129"/>
      <c r="D129"/>
      <c r="E129"/>
      <c r="F129"/>
      <c r="G129"/>
      <c r="H129"/>
      <c r="I129"/>
      <c r="J129"/>
      <c r="K129"/>
      <c r="L129"/>
      <c r="M129"/>
    </row>
    <row r="130" spans="1:13">
      <c r="A130"/>
      <c r="B130"/>
      <c r="C130"/>
      <c r="D130"/>
      <c r="E130"/>
      <c r="F130"/>
      <c r="G130"/>
      <c r="H130"/>
      <c r="I130"/>
      <c r="J130"/>
      <c r="K130"/>
      <c r="L130"/>
      <c r="M130"/>
    </row>
    <row r="131" spans="1:13">
      <c r="A131"/>
      <c r="B131"/>
      <c r="C131"/>
      <c r="D131"/>
      <c r="E131"/>
      <c r="F131"/>
      <c r="G131"/>
      <c r="H131"/>
      <c r="I131"/>
      <c r="J131"/>
      <c r="K131"/>
      <c r="L131"/>
      <c r="M131"/>
    </row>
    <row r="132" spans="1:13">
      <c r="A132"/>
      <c r="B132"/>
      <c r="C132"/>
      <c r="D132"/>
      <c r="E132"/>
      <c r="F132"/>
      <c r="G132"/>
      <c r="H132"/>
      <c r="I132"/>
      <c r="J132"/>
      <c r="K132"/>
      <c r="L132"/>
      <c r="M132"/>
    </row>
    <row r="133" spans="1:13">
      <c r="A133"/>
      <c r="B133"/>
      <c r="C133"/>
      <c r="D133"/>
      <c r="E133"/>
      <c r="F133"/>
      <c r="G133"/>
      <c r="H133"/>
      <c r="I133"/>
      <c r="J133"/>
      <c r="K133"/>
      <c r="L133"/>
      <c r="M133"/>
    </row>
    <row r="134" spans="1:13">
      <c r="A134"/>
      <c r="B134"/>
      <c r="C134"/>
      <c r="D134"/>
      <c r="E134"/>
      <c r="F134"/>
      <c r="G134"/>
      <c r="H134"/>
      <c r="I134"/>
      <c r="J134"/>
      <c r="K134"/>
      <c r="L134"/>
      <c r="M134"/>
    </row>
    <row r="135" spans="1:13">
      <c r="A135"/>
      <c r="B135"/>
      <c r="C135"/>
      <c r="D135"/>
      <c r="E135"/>
      <c r="F135"/>
      <c r="G135"/>
      <c r="H135"/>
      <c r="I135"/>
      <c r="J135"/>
      <c r="K135"/>
      <c r="L135"/>
      <c r="M135"/>
    </row>
    <row r="136" spans="1:13">
      <c r="A136"/>
      <c r="B136"/>
      <c r="C136"/>
      <c r="D136"/>
      <c r="E136"/>
      <c r="F136"/>
      <c r="G136"/>
      <c r="H136"/>
      <c r="I136"/>
      <c r="J136"/>
      <c r="K136"/>
      <c r="L136"/>
      <c r="M136"/>
    </row>
    <row r="137" spans="1:13">
      <c r="A137"/>
      <c r="B137"/>
      <c r="C137"/>
      <c r="D137"/>
      <c r="E137"/>
      <c r="F137"/>
      <c r="G137"/>
      <c r="H137"/>
      <c r="I137"/>
      <c r="J137"/>
      <c r="K137"/>
      <c r="L137"/>
      <c r="M137"/>
    </row>
    <row r="138" spans="1:13">
      <c r="A138"/>
      <c r="B138"/>
      <c r="C138"/>
      <c r="D138"/>
      <c r="E138"/>
      <c r="F138"/>
      <c r="G138"/>
      <c r="H138"/>
      <c r="I138"/>
      <c r="J138"/>
      <c r="K138"/>
      <c r="L138"/>
      <c r="M138"/>
    </row>
    <row r="139" spans="1:13">
      <c r="A139"/>
      <c r="B139"/>
      <c r="C139"/>
      <c r="D139"/>
      <c r="E139"/>
      <c r="F139"/>
      <c r="G139"/>
      <c r="H139"/>
      <c r="I139"/>
      <c r="J139"/>
      <c r="K139"/>
      <c r="L139"/>
      <c r="M139"/>
    </row>
    <row r="140" spans="1:13">
      <c r="A140"/>
      <c r="B140"/>
      <c r="C140"/>
      <c r="D140"/>
      <c r="E140"/>
      <c r="F140"/>
      <c r="G140"/>
      <c r="H140"/>
      <c r="I140"/>
      <c r="J140"/>
      <c r="K140"/>
      <c r="L140"/>
      <c r="M140"/>
    </row>
    <row r="141" spans="1:13">
      <c r="A141"/>
      <c r="B141"/>
      <c r="C141"/>
      <c r="D141"/>
      <c r="E141"/>
      <c r="F141"/>
      <c r="G141"/>
      <c r="H141"/>
      <c r="I141"/>
      <c r="J141"/>
      <c r="K141"/>
      <c r="L141"/>
      <c r="M141"/>
    </row>
    <row r="142" spans="1:13">
      <c r="A142"/>
      <c r="B142"/>
      <c r="C142"/>
      <c r="D142"/>
      <c r="E142"/>
      <c r="F142"/>
      <c r="G142"/>
      <c r="H142"/>
      <c r="I142"/>
      <c r="J142"/>
      <c r="K142"/>
      <c r="L142"/>
      <c r="M142"/>
    </row>
    <row r="143" spans="1:13">
      <c r="A143"/>
      <c r="B143"/>
      <c r="C143"/>
      <c r="D143"/>
      <c r="E143"/>
      <c r="F143"/>
      <c r="G143"/>
      <c r="H143"/>
      <c r="I143"/>
      <c r="J143"/>
      <c r="K143"/>
      <c r="L143"/>
      <c r="M143"/>
    </row>
    <row r="144" spans="1:13">
      <c r="A144"/>
      <c r="B144"/>
      <c r="C144"/>
      <c r="D144"/>
      <c r="E144"/>
      <c r="F144"/>
      <c r="G144"/>
      <c r="H144"/>
      <c r="I144"/>
      <c r="J144"/>
      <c r="K144"/>
      <c r="L144"/>
      <c r="M144"/>
    </row>
    <row r="145" spans="1:13">
      <c r="A145"/>
      <c r="B145"/>
      <c r="C145"/>
      <c r="D145"/>
      <c r="E145"/>
      <c r="F145"/>
      <c r="G145"/>
      <c r="H145"/>
      <c r="I145"/>
      <c r="J145"/>
      <c r="K145"/>
      <c r="L145"/>
      <c r="M145"/>
    </row>
    <row r="146" spans="1:13">
      <c r="A146"/>
      <c r="B146"/>
      <c r="C146"/>
      <c r="D146"/>
      <c r="E146"/>
      <c r="F146"/>
      <c r="G146"/>
      <c r="H146"/>
      <c r="I146"/>
      <c r="J146"/>
      <c r="K146"/>
      <c r="L146"/>
      <c r="M146"/>
    </row>
    <row r="147" spans="1:13">
      <c r="A147"/>
      <c r="B147"/>
      <c r="C147"/>
      <c r="D147"/>
      <c r="E147"/>
      <c r="F147"/>
      <c r="G147"/>
      <c r="H147"/>
      <c r="I147"/>
      <c r="J147"/>
      <c r="K147"/>
      <c r="L147"/>
      <c r="M147"/>
    </row>
    <row r="148" spans="1:13">
      <c r="A148"/>
      <c r="B148"/>
      <c r="C148"/>
      <c r="D148"/>
      <c r="E148"/>
      <c r="F148"/>
      <c r="G148"/>
      <c r="H148"/>
      <c r="I148"/>
      <c r="J148"/>
      <c r="K148"/>
      <c r="L148"/>
      <c r="M148"/>
    </row>
    <row r="149" spans="1:13">
      <c r="A149"/>
      <c r="B149"/>
      <c r="C149"/>
      <c r="D149"/>
      <c r="E149"/>
      <c r="F149"/>
      <c r="G149"/>
      <c r="H149"/>
      <c r="I149"/>
      <c r="J149"/>
      <c r="K149"/>
      <c r="L149"/>
      <c r="M149"/>
    </row>
    <row r="150" spans="1:13">
      <c r="A150"/>
      <c r="B150"/>
      <c r="C150"/>
      <c r="D150"/>
      <c r="E150"/>
      <c r="F150"/>
      <c r="G150"/>
      <c r="H150"/>
      <c r="I150"/>
      <c r="J150"/>
      <c r="K150"/>
      <c r="L150"/>
      <c r="M150"/>
    </row>
    <row r="151" spans="1:13">
      <c r="A151"/>
      <c r="B151"/>
      <c r="C151"/>
      <c r="D151"/>
      <c r="E151"/>
      <c r="F151"/>
      <c r="G151"/>
      <c r="H151"/>
      <c r="I151"/>
      <c r="J151"/>
      <c r="K151"/>
      <c r="L151"/>
      <c r="M151"/>
    </row>
    <row r="152" spans="1:13">
      <c r="A152"/>
      <c r="B152"/>
      <c r="C152"/>
      <c r="D152"/>
      <c r="E152"/>
      <c r="F152"/>
      <c r="G152"/>
      <c r="H152"/>
      <c r="I152"/>
      <c r="J152"/>
      <c r="K152"/>
      <c r="L152"/>
      <c r="M152"/>
    </row>
    <row r="153" spans="1:13">
      <c r="A153"/>
      <c r="B153"/>
      <c r="C153"/>
      <c r="D153"/>
      <c r="E153"/>
      <c r="F153"/>
      <c r="G153"/>
      <c r="H153"/>
      <c r="I153"/>
      <c r="J153"/>
      <c r="K153"/>
      <c r="L153"/>
      <c r="M153"/>
    </row>
    <row r="154" spans="1:13">
      <c r="A154"/>
      <c r="B154"/>
      <c r="C154"/>
      <c r="D154"/>
      <c r="E154"/>
      <c r="F154"/>
      <c r="G154"/>
      <c r="H154"/>
      <c r="I154"/>
      <c r="J154"/>
      <c r="K154"/>
      <c r="L154"/>
      <c r="M154"/>
    </row>
    <row r="155" spans="1:13">
      <c r="A155"/>
      <c r="B155"/>
      <c r="C155"/>
      <c r="D155"/>
      <c r="E155"/>
      <c r="F155"/>
      <c r="G155"/>
      <c r="H155"/>
      <c r="I155"/>
      <c r="J155"/>
      <c r="K155"/>
      <c r="L155"/>
      <c r="M155"/>
    </row>
    <row r="156" spans="1:13">
      <c r="A156"/>
      <c r="B156"/>
      <c r="C156"/>
      <c r="D156"/>
      <c r="E156"/>
      <c r="F156"/>
      <c r="G156"/>
      <c r="H156"/>
      <c r="I156"/>
      <c r="J156"/>
      <c r="K156"/>
      <c r="L156"/>
      <c r="M156"/>
    </row>
    <row r="157" spans="1:13">
      <c r="A157"/>
      <c r="B157"/>
      <c r="C157"/>
      <c r="D157"/>
      <c r="E157"/>
      <c r="F157"/>
      <c r="G157"/>
      <c r="H157"/>
      <c r="I157"/>
      <c r="J157"/>
      <c r="K157"/>
      <c r="L157"/>
      <c r="M157"/>
    </row>
    <row r="158" spans="1:13">
      <c r="A158"/>
      <c r="B158"/>
      <c r="C158"/>
      <c r="D158"/>
      <c r="E158"/>
      <c r="F158"/>
      <c r="G158"/>
      <c r="H158"/>
      <c r="I158"/>
      <c r="J158"/>
      <c r="K158"/>
      <c r="L158"/>
      <c r="M158"/>
    </row>
    <row r="159" spans="1:13">
      <c r="A159"/>
      <c r="B159"/>
      <c r="C159"/>
      <c r="D159"/>
      <c r="E159"/>
      <c r="F159"/>
      <c r="G159"/>
      <c r="H159"/>
      <c r="I159"/>
      <c r="J159"/>
      <c r="K159"/>
      <c r="L159"/>
      <c r="M159"/>
    </row>
    <row r="160" spans="1:13">
      <c r="A160"/>
      <c r="B160"/>
      <c r="C160"/>
      <c r="D160"/>
      <c r="E160"/>
      <c r="F160"/>
      <c r="G160"/>
      <c r="H160"/>
      <c r="I160"/>
      <c r="J160"/>
      <c r="K160"/>
      <c r="L160"/>
      <c r="M160"/>
    </row>
    <row r="161" spans="1:13">
      <c r="A161"/>
      <c r="B161"/>
      <c r="C161"/>
      <c r="D161"/>
      <c r="E161"/>
      <c r="F161"/>
      <c r="G161"/>
      <c r="H161"/>
      <c r="I161"/>
      <c r="J161"/>
      <c r="K161"/>
      <c r="L161"/>
      <c r="M161"/>
    </row>
    <row r="162" spans="1:13">
      <c r="A162"/>
      <c r="B162"/>
      <c r="C162"/>
      <c r="D162"/>
      <c r="E162"/>
      <c r="F162"/>
      <c r="G162"/>
      <c r="H162"/>
      <c r="I162"/>
      <c r="J162"/>
      <c r="K162"/>
      <c r="L162"/>
      <c r="M162"/>
    </row>
    <row r="163" spans="1:13">
      <c r="A163"/>
      <c r="B163"/>
      <c r="C163"/>
      <c r="D163"/>
      <c r="E163"/>
      <c r="F163"/>
      <c r="G163"/>
      <c r="H163"/>
      <c r="I163"/>
      <c r="J163"/>
      <c r="K163"/>
      <c r="L163"/>
      <c r="M163"/>
    </row>
    <row r="164" spans="1:13">
      <c r="A164"/>
      <c r="B164"/>
      <c r="C164"/>
      <c r="D164"/>
      <c r="E164"/>
      <c r="F164"/>
      <c r="G164"/>
      <c r="H164"/>
      <c r="I164"/>
      <c r="J164"/>
      <c r="K164"/>
      <c r="L164"/>
      <c r="M164"/>
    </row>
    <row r="165" spans="1:13">
      <c r="A165"/>
      <c r="B165"/>
      <c r="C165"/>
      <c r="D165"/>
      <c r="E165"/>
      <c r="F165"/>
      <c r="G165"/>
      <c r="H165"/>
      <c r="I165"/>
      <c r="J165"/>
      <c r="K165"/>
      <c r="L165"/>
      <c r="M165"/>
    </row>
    <row r="166" spans="1:13">
      <c r="A166"/>
      <c r="B166"/>
      <c r="C166"/>
      <c r="D166"/>
      <c r="E166"/>
      <c r="F166"/>
      <c r="G166"/>
      <c r="H166"/>
      <c r="I166"/>
      <c r="J166"/>
      <c r="K166"/>
      <c r="L166"/>
      <c r="M166"/>
    </row>
    <row r="167" spans="1:13">
      <c r="A167"/>
      <c r="B167"/>
      <c r="C167"/>
      <c r="D167"/>
      <c r="E167"/>
      <c r="F167"/>
      <c r="G167"/>
      <c r="H167"/>
      <c r="I167"/>
      <c r="J167"/>
      <c r="K167"/>
      <c r="L167"/>
      <c r="M167"/>
    </row>
    <row r="168" spans="1:13">
      <c r="A168"/>
      <c r="B168"/>
      <c r="C168"/>
      <c r="D168"/>
      <c r="E168"/>
      <c r="F168"/>
      <c r="G168"/>
      <c r="H168"/>
      <c r="I168"/>
      <c r="J168"/>
      <c r="K168"/>
      <c r="L168"/>
      <c r="M168"/>
    </row>
    <row r="169" spans="1:13">
      <c r="A169"/>
      <c r="B169"/>
      <c r="C169"/>
      <c r="D169"/>
      <c r="E169"/>
      <c r="F169"/>
      <c r="G169"/>
      <c r="H169"/>
      <c r="I169"/>
      <c r="J169"/>
      <c r="K169"/>
      <c r="L169"/>
      <c r="M169"/>
    </row>
    <row r="170" spans="1:13">
      <c r="A170"/>
      <c r="B170"/>
      <c r="C170"/>
      <c r="D170"/>
      <c r="E170"/>
      <c r="F170"/>
      <c r="G170"/>
      <c r="H170"/>
      <c r="I170"/>
      <c r="J170"/>
      <c r="K170"/>
      <c r="L170"/>
      <c r="M170"/>
    </row>
    <row r="171" spans="1:13">
      <c r="A171"/>
      <c r="B171"/>
      <c r="C171"/>
      <c r="D171"/>
      <c r="E171"/>
      <c r="F171"/>
      <c r="G171"/>
      <c r="H171"/>
      <c r="I171"/>
      <c r="J171"/>
      <c r="K171"/>
      <c r="L171"/>
      <c r="M171"/>
    </row>
    <row r="172" spans="1:13">
      <c r="A172"/>
      <c r="B172"/>
      <c r="C172"/>
      <c r="D172"/>
      <c r="E172"/>
      <c r="F172"/>
      <c r="G172"/>
      <c r="H172"/>
      <c r="I172"/>
      <c r="J172"/>
      <c r="K172"/>
      <c r="L172"/>
      <c r="M172"/>
    </row>
    <row r="173" spans="1:13">
      <c r="A173"/>
      <c r="B173"/>
      <c r="C173"/>
      <c r="D173"/>
      <c r="E173"/>
      <c r="F173"/>
      <c r="G173"/>
      <c r="H173"/>
      <c r="I173"/>
      <c r="J173"/>
      <c r="K173"/>
      <c r="L173"/>
      <c r="M173"/>
    </row>
    <row r="174" spans="1:13">
      <c r="A174"/>
      <c r="B174"/>
      <c r="C174"/>
      <c r="D174"/>
      <c r="E174"/>
      <c r="F174"/>
      <c r="G174"/>
      <c r="H174"/>
      <c r="I174"/>
      <c r="J174"/>
      <c r="K174"/>
      <c r="L174"/>
      <c r="M174"/>
    </row>
    <row r="175" spans="1:13">
      <c r="A175"/>
      <c r="B175"/>
      <c r="C175"/>
      <c r="D175"/>
      <c r="E175"/>
      <c r="F175"/>
      <c r="G175"/>
      <c r="H175"/>
      <c r="I175"/>
      <c r="J175"/>
      <c r="K175"/>
      <c r="L175"/>
      <c r="M175"/>
    </row>
    <row r="176" spans="1:13">
      <c r="A176"/>
      <c r="B176"/>
      <c r="C176"/>
      <c r="D176"/>
      <c r="E176"/>
      <c r="F176"/>
      <c r="G176"/>
      <c r="H176"/>
      <c r="I176"/>
      <c r="J176"/>
      <c r="K176"/>
      <c r="L176"/>
      <c r="M176"/>
    </row>
    <row r="177" spans="1:13">
      <c r="A177"/>
      <c r="B177"/>
      <c r="C177"/>
      <c r="D177"/>
      <c r="E177"/>
      <c r="F177"/>
      <c r="G177"/>
      <c r="H177"/>
      <c r="I177"/>
      <c r="J177"/>
      <c r="K177"/>
      <c r="L177"/>
      <c r="M177"/>
    </row>
    <row r="178" spans="1:13">
      <c r="A178"/>
      <c r="B178"/>
      <c r="C178"/>
      <c r="D178"/>
      <c r="E178"/>
      <c r="F178"/>
      <c r="G178"/>
      <c r="H178"/>
      <c r="I178"/>
      <c r="J178"/>
      <c r="K178"/>
      <c r="L178"/>
      <c r="M178"/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Tabelle4"/>
  <dimension ref="A1:F19"/>
  <sheetViews>
    <sheetView workbookViewId="0">
      <selection activeCell="E12" sqref="E12"/>
    </sheetView>
  </sheetViews>
  <sheetFormatPr baseColWidth="10" defaultColWidth="11.42578125" defaultRowHeight="12.75"/>
  <cols>
    <col min="1" max="3" width="22.140625" style="25" customWidth="1"/>
    <col min="4" max="16384" width="11.42578125" style="25"/>
  </cols>
  <sheetData>
    <row r="1" spans="1:6">
      <c r="A1" s="48" t="s">
        <v>45</v>
      </c>
      <c r="B1" s="48"/>
      <c r="C1" s="48"/>
    </row>
    <row r="2" spans="1:6" ht="15">
      <c r="A2" s="38" t="s">
        <v>26</v>
      </c>
      <c r="B2" s="38"/>
      <c r="C2" s="38"/>
      <c r="D2" s="25" t="s">
        <v>46</v>
      </c>
    </row>
    <row r="3" spans="1:6" ht="15">
      <c r="A3" s="49" t="s">
        <v>27</v>
      </c>
      <c r="B3" s="49" t="str">
        <f>LEFT(A3,4)</f>
        <v>2002</v>
      </c>
      <c r="C3" s="49" t="str">
        <f>IF(LEN(A3)&gt;4,RIGHT(A3,LEN(A3)-5),"")</f>
        <v/>
      </c>
      <c r="D3" s="37">
        <v>2018</v>
      </c>
      <c r="E3" s="25">
        <f>LOOKUP(TEXT(Auswahl_Jahr,"####"),B3:B25,C3:C25)</f>
        <v>0</v>
      </c>
      <c r="F3" s="25" t="str">
        <f>Auswahl_Jahr&amp;" " &amp; E3</f>
        <v>2018 0</v>
      </c>
    </row>
    <row r="4" spans="1:6" ht="15">
      <c r="A4" s="49" t="s">
        <v>28</v>
      </c>
      <c r="B4" s="49" t="str">
        <f t="shared" ref="B4:B15" si="0">LEFT(A4,4)</f>
        <v>2003</v>
      </c>
      <c r="C4" s="49" t="str">
        <f t="shared" ref="C4:C15" si="1">IF(LEN(A4)&gt;4,RIGHT(A4,LEN(A4)-5),"")</f>
        <v/>
      </c>
    </row>
    <row r="5" spans="1:6" ht="15">
      <c r="A5" s="49" t="s">
        <v>29</v>
      </c>
      <c r="B5" s="49" t="str">
        <f t="shared" si="0"/>
        <v>2004</v>
      </c>
      <c r="C5" s="49" t="str">
        <f t="shared" si="1"/>
        <v/>
      </c>
      <c r="D5" s="82" t="s">
        <v>65</v>
      </c>
    </row>
    <row r="6" spans="1:6" ht="15">
      <c r="A6" s="49" t="s">
        <v>30</v>
      </c>
      <c r="B6" s="49" t="str">
        <f t="shared" si="0"/>
        <v>2005</v>
      </c>
      <c r="C6" s="49" t="str">
        <f t="shared" si="1"/>
        <v/>
      </c>
    </row>
    <row r="7" spans="1:6" ht="15">
      <c r="A7" s="49" t="s">
        <v>31</v>
      </c>
      <c r="B7" s="49" t="str">
        <f t="shared" si="0"/>
        <v>2006</v>
      </c>
      <c r="C7" s="49" t="str">
        <f t="shared" si="1"/>
        <v/>
      </c>
    </row>
    <row r="8" spans="1:6" ht="15">
      <c r="A8" s="49" t="s">
        <v>32</v>
      </c>
      <c r="B8" s="49" t="str">
        <f t="shared" si="0"/>
        <v>2007</v>
      </c>
      <c r="C8" s="49" t="str">
        <f t="shared" si="1"/>
        <v/>
      </c>
    </row>
    <row r="9" spans="1:6" ht="15">
      <c r="A9" s="49" t="s">
        <v>33</v>
      </c>
      <c r="B9" s="49" t="str">
        <f t="shared" si="0"/>
        <v>2008</v>
      </c>
      <c r="C9" s="49" t="str">
        <f t="shared" si="1"/>
        <v/>
      </c>
    </row>
    <row r="10" spans="1:6" ht="15">
      <c r="A10" s="49" t="s">
        <v>34</v>
      </c>
      <c r="B10" s="49" t="str">
        <f t="shared" si="0"/>
        <v>2009</v>
      </c>
      <c r="C10" s="49" t="str">
        <f t="shared" si="1"/>
        <v/>
      </c>
    </row>
    <row r="11" spans="1:6" ht="15">
      <c r="A11" s="49" t="s">
        <v>35</v>
      </c>
      <c r="B11" s="49" t="str">
        <f t="shared" si="0"/>
        <v>2010</v>
      </c>
      <c r="C11" s="49" t="str">
        <f t="shared" si="1"/>
        <v/>
      </c>
    </row>
    <row r="12" spans="1:6" ht="15">
      <c r="A12" s="49" t="s">
        <v>36</v>
      </c>
      <c r="B12" s="49" t="str">
        <f t="shared" si="0"/>
        <v>2011</v>
      </c>
      <c r="C12" s="49" t="str">
        <f t="shared" si="1"/>
        <v/>
      </c>
    </row>
    <row r="13" spans="1:6" ht="15">
      <c r="A13" s="49" t="s">
        <v>37</v>
      </c>
      <c r="B13" s="49" t="str">
        <f t="shared" si="0"/>
        <v>2012</v>
      </c>
      <c r="C13" s="49" t="str">
        <f t="shared" si="1"/>
        <v/>
      </c>
    </row>
    <row r="14" spans="1:6" ht="15">
      <c r="A14" s="49" t="s">
        <v>38</v>
      </c>
      <c r="B14" s="49" t="str">
        <f t="shared" si="0"/>
        <v>2013</v>
      </c>
      <c r="C14" s="49" t="str">
        <f t="shared" si="1"/>
        <v/>
      </c>
    </row>
    <row r="15" spans="1:6" ht="15">
      <c r="A15" s="49" t="s">
        <v>60</v>
      </c>
      <c r="B15" s="49" t="str">
        <f t="shared" si="0"/>
        <v>2014</v>
      </c>
      <c r="C15" s="49" t="str">
        <f t="shared" si="1"/>
        <v/>
      </c>
    </row>
    <row r="16" spans="1:6" ht="15">
      <c r="A16" s="49" t="s">
        <v>61</v>
      </c>
      <c r="B16" s="49" t="str">
        <f t="shared" ref="B16:B17" si="2">LEFT(A16,4)</f>
        <v>2015</v>
      </c>
      <c r="C16" s="49"/>
    </row>
    <row r="17" spans="1:3" ht="15">
      <c r="A17" s="49" t="s">
        <v>62</v>
      </c>
      <c r="B17" s="49" t="str">
        <f t="shared" si="2"/>
        <v>2016</v>
      </c>
      <c r="C17" s="49" t="str">
        <f t="shared" ref="C17" si="3">IF(LEN(A17)&gt;4,RIGHT(A17,LEN(A17)-5),"")</f>
        <v/>
      </c>
    </row>
    <row r="18" spans="1:3" ht="15">
      <c r="A18" s="49" t="s">
        <v>63</v>
      </c>
      <c r="B18" s="49" t="str">
        <f t="shared" ref="B18:B19" si="4">LEFT(A18,4)</f>
        <v>2017</v>
      </c>
    </row>
    <row r="19" spans="1:3" ht="15">
      <c r="A19" s="49" t="s">
        <v>64</v>
      </c>
      <c r="B19" s="49" t="str">
        <f t="shared" si="4"/>
        <v>2018</v>
      </c>
    </row>
  </sheetData>
  <sheetProtection selectLockedCells="1" selectUnlockedCells="1"/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47</vt:i4>
      </vt:variant>
      <vt:variant>
        <vt:lpstr>Benannte Bereiche</vt:lpstr>
      </vt:variant>
      <vt:variant>
        <vt:i4>53</vt:i4>
      </vt:variant>
    </vt:vector>
  </HeadingPairs>
  <TitlesOfParts>
    <vt:vector size="100" baseType="lpstr">
      <vt:lpstr>LL_BDL</vt:lpstr>
      <vt:lpstr>LL_Sp</vt:lpstr>
      <vt:lpstr>LL_Sp B</vt:lpstr>
      <vt:lpstr>LL_Sp K</vt:lpstr>
      <vt:lpstr>LL_Sp NÖ</vt:lpstr>
      <vt:lpstr>LL_Sp OÖ</vt:lpstr>
      <vt:lpstr>LL_Sp S</vt:lpstr>
      <vt:lpstr>LL_Sp ST</vt:lpstr>
      <vt:lpstr>LL_Sp T</vt:lpstr>
      <vt:lpstr>LL_Sp V</vt:lpstr>
      <vt:lpstr>LL_Sp W</vt:lpstr>
      <vt:lpstr>LL_Zeitr_Sp_BDL</vt:lpstr>
      <vt:lpstr>LL_Sp_Lj_Gesch</vt:lpstr>
      <vt:lpstr>LL_BDL_Lj_Gesch</vt:lpstr>
      <vt:lpstr>LL_Zeitr_1Lj_Sp</vt:lpstr>
      <vt:lpstr>LL_Zeitr_1Lj_Sp B</vt:lpstr>
      <vt:lpstr>LL_Zeitr_1Lj_Sp K</vt:lpstr>
      <vt:lpstr>LL_Zeitr_1Lj_Sp NÖ</vt:lpstr>
      <vt:lpstr>LL_Zeitr_1Lj_Sp OÖ</vt:lpstr>
      <vt:lpstr>LL_Zeitr_1Lj_Sp S</vt:lpstr>
      <vt:lpstr>LL_Zeitr_1Lj_Sp ST</vt:lpstr>
      <vt:lpstr>LL_Zeitr_1Lj_Sp T</vt:lpstr>
      <vt:lpstr>LL_Zeitr_1Lj_Sp V</vt:lpstr>
      <vt:lpstr>LL_Zeitr_1Lj_Sp W</vt:lpstr>
      <vt:lpstr>LL_Zeitr_1Lj_BDL</vt:lpstr>
      <vt:lpstr>LL_Demo</vt:lpstr>
      <vt:lpstr>LL_Betriebe_Sp</vt:lpstr>
      <vt:lpstr>LL_Betriebe_Sp B</vt:lpstr>
      <vt:lpstr>LL_Betriebe_Sp K</vt:lpstr>
      <vt:lpstr>LL_Betriebe_Sp NÖ</vt:lpstr>
      <vt:lpstr>LL_Betriebe_Sp OÖ</vt:lpstr>
      <vt:lpstr>LL_Betriebe_Sp S</vt:lpstr>
      <vt:lpstr>LL_Betriebe_Sp ST</vt:lpstr>
      <vt:lpstr>LL_Betriebe_Sp T</vt:lpstr>
      <vt:lpstr>LL_Betriebe_Sp V</vt:lpstr>
      <vt:lpstr>LL_Betriebe_Sp W</vt:lpstr>
      <vt:lpstr>LL_Top10</vt:lpstr>
      <vt:lpstr>LL_Top10 B</vt:lpstr>
      <vt:lpstr>LL_Top10 K</vt:lpstr>
      <vt:lpstr>LL_Top10 NÖ</vt:lpstr>
      <vt:lpstr>LL_Top10 OÖ</vt:lpstr>
      <vt:lpstr>LL_Top10 S</vt:lpstr>
      <vt:lpstr>LL_Top10 ST</vt:lpstr>
      <vt:lpstr>LL_Top10 T</vt:lpstr>
      <vt:lpstr>LL_Top10 V</vt:lpstr>
      <vt:lpstr>LL_Top10 W</vt:lpstr>
      <vt:lpstr>LL_IBA</vt:lpstr>
      <vt:lpstr>Auswahl_Jahr</vt:lpstr>
      <vt:lpstr>Auswahl_Status</vt:lpstr>
      <vt:lpstr>LL_BDL!Druckbereich</vt:lpstr>
      <vt:lpstr>LL_BDL_Lj_Gesch!Druckbereich</vt:lpstr>
      <vt:lpstr>LL_Betriebe_Sp!Druckbereich</vt:lpstr>
      <vt:lpstr>'LL_Betriebe_Sp B'!Druckbereich</vt:lpstr>
      <vt:lpstr>'LL_Betriebe_Sp K'!Druckbereich</vt:lpstr>
      <vt:lpstr>'LL_Betriebe_Sp NÖ'!Druckbereich</vt:lpstr>
      <vt:lpstr>'LL_Betriebe_Sp OÖ'!Druckbereich</vt:lpstr>
      <vt:lpstr>'LL_Betriebe_Sp S'!Druckbereich</vt:lpstr>
      <vt:lpstr>'LL_Betriebe_Sp ST'!Druckbereich</vt:lpstr>
      <vt:lpstr>'LL_Betriebe_Sp T'!Druckbereich</vt:lpstr>
      <vt:lpstr>'LL_Betriebe_Sp V'!Druckbereich</vt:lpstr>
      <vt:lpstr>'LL_Betriebe_Sp W'!Druckbereich</vt:lpstr>
      <vt:lpstr>LL_Demo!Druckbereich</vt:lpstr>
      <vt:lpstr>LL_IBA!Druckbereich</vt:lpstr>
      <vt:lpstr>LL_Sp!Druckbereich</vt:lpstr>
      <vt:lpstr>'LL_Sp B'!Druckbereich</vt:lpstr>
      <vt:lpstr>'LL_Sp K'!Druckbereich</vt:lpstr>
      <vt:lpstr>'LL_Sp NÖ'!Druckbereich</vt:lpstr>
      <vt:lpstr>'LL_Sp OÖ'!Druckbereich</vt:lpstr>
      <vt:lpstr>'LL_Sp S'!Druckbereich</vt:lpstr>
      <vt:lpstr>'LL_Sp ST'!Druckbereich</vt:lpstr>
      <vt:lpstr>'LL_Sp T'!Druckbereich</vt:lpstr>
      <vt:lpstr>'LL_Sp V'!Druckbereich</vt:lpstr>
      <vt:lpstr>'LL_Sp W'!Druckbereich</vt:lpstr>
      <vt:lpstr>LL_Top10!Druckbereich</vt:lpstr>
      <vt:lpstr>'LL_Top10 B'!Druckbereich</vt:lpstr>
      <vt:lpstr>'LL_Top10 K'!Druckbereich</vt:lpstr>
      <vt:lpstr>'LL_Top10 NÖ'!Druckbereich</vt:lpstr>
      <vt:lpstr>'LL_Top10 OÖ'!Druckbereich</vt:lpstr>
      <vt:lpstr>'LL_Top10 S'!Druckbereich</vt:lpstr>
      <vt:lpstr>'LL_Top10 ST'!Druckbereich</vt:lpstr>
      <vt:lpstr>'LL_Top10 T'!Druckbereich</vt:lpstr>
      <vt:lpstr>'LL_Top10 V'!Druckbereich</vt:lpstr>
      <vt:lpstr>'LL_Top10 W'!Druckbereich</vt:lpstr>
      <vt:lpstr>LL_Zeitr_1Lj_BDL!Druckbereich</vt:lpstr>
      <vt:lpstr>LL_Zeitr_1Lj_Sp!Druckbereich</vt:lpstr>
      <vt:lpstr>'LL_Zeitr_1Lj_Sp B'!Druckbereich</vt:lpstr>
      <vt:lpstr>'LL_Zeitr_1Lj_Sp K'!Druckbereich</vt:lpstr>
      <vt:lpstr>'LL_Zeitr_1Lj_Sp NÖ'!Druckbereich</vt:lpstr>
      <vt:lpstr>'LL_Zeitr_1Lj_Sp OÖ'!Druckbereich</vt:lpstr>
      <vt:lpstr>'LL_Zeitr_1Lj_Sp S'!Druckbereich</vt:lpstr>
      <vt:lpstr>'LL_Zeitr_1Lj_Sp ST'!Druckbereich</vt:lpstr>
      <vt:lpstr>'LL_Zeitr_1Lj_Sp T'!Druckbereich</vt:lpstr>
      <vt:lpstr>'LL_Zeitr_1Lj_Sp V'!Druckbereich</vt:lpstr>
      <vt:lpstr>'LL_Zeitr_1Lj_Sp W'!Druckbereich</vt:lpstr>
      <vt:lpstr>LL_Zeitr_Sp_BDL!Druckbereich</vt:lpstr>
      <vt:lpstr>IBA</vt:lpstr>
      <vt:lpstr>inEinr</vt:lpstr>
      <vt:lpstr>inUnt</vt:lpstr>
      <vt:lpstr>TQL</vt:lpstr>
      <vt:lpstr>VLZ</vt:lpstr>
    </vt:vector>
  </TitlesOfParts>
  <Company>WKO Inhouse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FrischmannG</dc:creator>
  <cp:lastModifiedBy>Perzy Cornelia | WKOE</cp:lastModifiedBy>
  <cp:lastPrinted>2026-01-09T07:01:05Z</cp:lastPrinted>
  <dcterms:created xsi:type="dcterms:W3CDTF">2010-01-13T11:16:11Z</dcterms:created>
  <dcterms:modified xsi:type="dcterms:W3CDTF">2026-01-09T07:05:23Z</dcterms:modified>
</cp:coreProperties>
</file>