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Finanzmanagement\0400ALLE\_Budget\2023\III.Beratung und Beschlussfassung des Voranschlages\035_Vervielfältigung des Voranschlages\VA2023\00_Veröffentlichung_Internet_InTRAnet\"/>
    </mc:Choice>
  </mc:AlternateContent>
  <xr:revisionPtr revIDLastSave="0" documentId="8_{103941A3-7685-4933-A078-280ED6B5846C}" xr6:coauthVersionLast="47" xr6:coauthVersionMax="47" xr10:uidLastSave="{00000000-0000-0000-0000-000000000000}"/>
  <bookViews>
    <workbookView xWindow="-120" yWindow="-120" windowWidth="29040" windowHeight="15840" xr2:uid="{D5EAB2D0-3658-4DAA-BD91-B852D0C009B4}"/>
  </bookViews>
  <sheets>
    <sheet name="Tabelle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3" i="2" l="1"/>
  <c r="F43" i="2"/>
  <c r="E43" i="2"/>
  <c r="D43" i="2"/>
  <c r="I42" i="2"/>
  <c r="G42" i="2"/>
  <c r="I41" i="2"/>
  <c r="I43" i="2" s="1"/>
  <c r="G41" i="2"/>
  <c r="G43" i="2" s="1"/>
  <c r="G36" i="2"/>
  <c r="F36" i="2"/>
  <c r="E36" i="2"/>
  <c r="D36" i="2"/>
  <c r="G35" i="2"/>
  <c r="G34" i="2"/>
  <c r="F31" i="2"/>
  <c r="E31" i="2"/>
  <c r="D31" i="2"/>
  <c r="G30" i="2"/>
  <c r="G29" i="2"/>
  <c r="G31" i="2" s="1"/>
  <c r="F26" i="2"/>
  <c r="F44" i="2" s="1"/>
  <c r="E26" i="2"/>
  <c r="E44" i="2" s="1"/>
  <c r="D26" i="2"/>
  <c r="D44" i="2" s="1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26" i="2" s="1"/>
  <c r="G44" i="2" l="1"/>
  <c r="G38" i="2"/>
  <c r="I38" i="2" s="1"/>
  <c r="I44" i="2" s="1"/>
  <c r="D38" i="2"/>
  <c r="H38" i="2" s="1"/>
  <c r="H44" i="2" s="1"/>
  <c r="E38" i="2"/>
  <c r="F38" i="2"/>
</calcChain>
</file>

<file path=xl/sharedStrings.xml><?xml version="1.0" encoding="utf-8"?>
<sst xmlns="http://schemas.openxmlformats.org/spreadsheetml/2006/main" count="111" uniqueCount="83">
  <si>
    <t xml:space="preserve">Anlage 6b - Nachweis über Haushaltsrücklagen und Zahlungsmittelreserven </t>
  </si>
  <si>
    <t>Angaben in Euro (Voranschlag und Rechnungsabschluss)</t>
  </si>
  <si>
    <t>(1)</t>
  </si>
  <si>
    <t>(3)</t>
  </si>
  <si>
    <t>(2)</t>
  </si>
  <si>
    <t>(4)</t>
  </si>
  <si>
    <t>(5)</t>
  </si>
  <si>
    <t>(6)</t>
  </si>
  <si>
    <t>(7) = (4) + (5) - (6)</t>
  </si>
  <si>
    <t>Art der
 Rücklage</t>
  </si>
  <si>
    <t>Veränderungen in t</t>
  </si>
  <si>
    <t>Zuweisung</t>
  </si>
  <si>
    <t>Entnahmen</t>
  </si>
  <si>
    <t>Rücklagenstand 31.12.2023</t>
  </si>
  <si>
    <t>Rücklagenstand
31.12.2022</t>
  </si>
  <si>
    <t>(8)</t>
  </si>
  <si>
    <t>(9)</t>
  </si>
  <si>
    <t>(10)</t>
  </si>
  <si>
    <t>Zahlungsmittelreserven</t>
  </si>
  <si>
    <t>Zweckrücklagen:</t>
  </si>
  <si>
    <t>Zweck RL</t>
  </si>
  <si>
    <t>Gemeinschaftspflege</t>
  </si>
  <si>
    <t>Fondation Guilloutet</t>
  </si>
  <si>
    <t>Boleszny-Musikstipendium</t>
  </si>
  <si>
    <t>Festspiele</t>
  </si>
  <si>
    <t>Erbschaft Imfeld - Grabpflege</t>
  </si>
  <si>
    <t>Erbschaft Imfeld - Kunstwerke</t>
  </si>
  <si>
    <t>Kulturfonds Zweckbindung</t>
  </si>
  <si>
    <t>Kulturfonds</t>
  </si>
  <si>
    <t>Augustinergasse Mauersanierung</t>
  </si>
  <si>
    <t>Naturschutz, Ausgleichsmaßnahmen</t>
  </si>
  <si>
    <t>Ersatzpflanzungen</t>
  </si>
  <si>
    <t>Kanalsanierung</t>
  </si>
  <si>
    <t>Seniorenwohnhäuser</t>
  </si>
  <si>
    <t>Verlassenschaft Wohl</t>
  </si>
  <si>
    <t>ÖPNRV</t>
  </si>
  <si>
    <t>Ausgliederung Verkehr</t>
  </si>
  <si>
    <t>Rücklage (RSt Charakter) für Abgaben, Steuern, Beihilfen, Wertberichtigungen</t>
  </si>
  <si>
    <t xml:space="preserve">Erlebnisbad </t>
  </si>
  <si>
    <t>Summe Zweckrücklagen</t>
  </si>
  <si>
    <t>allgemeine Betriebsmittelrücklage:</t>
  </si>
  <si>
    <t>allgem RL</t>
  </si>
  <si>
    <t>Summe allgemeine Betriebsmittelrücklage</t>
  </si>
  <si>
    <t>Sonderrücklagen:</t>
  </si>
  <si>
    <t>sonder RL</t>
  </si>
  <si>
    <t>PH Ausgleichsrücklage</t>
  </si>
  <si>
    <t>Jakob Riedl Heim</t>
  </si>
  <si>
    <t>Summe Sonderrücklagen</t>
  </si>
  <si>
    <t>Einheiten gem § 1 Abs. 1  VRV 2015:</t>
  </si>
  <si>
    <t>sonder Ein</t>
  </si>
  <si>
    <t>KFA</t>
  </si>
  <si>
    <t>Peter Pfenninger Schenkung</t>
  </si>
  <si>
    <t>Summe Einheiten gem § 1 Abs. 1  VRV 2015</t>
  </si>
  <si>
    <t>Rücklagen gesamt</t>
  </si>
  <si>
    <t>Anmerkungen</t>
  </si>
  <si>
    <t>0.00002.2950</t>
  </si>
  <si>
    <t xml:space="preserve">
0.00002.2101</t>
  </si>
  <si>
    <t xml:space="preserve">
0.00002.2104</t>
  </si>
  <si>
    <t>Zwischensumme</t>
  </si>
  <si>
    <t>09400/934000</t>
  </si>
  <si>
    <t>23900/934000</t>
  </si>
  <si>
    <t>32200/934000</t>
  </si>
  <si>
    <t>32500/934000</t>
  </si>
  <si>
    <t>34000/934000</t>
  </si>
  <si>
    <t>38100/934000</t>
  </si>
  <si>
    <t>52000/934000</t>
  </si>
  <si>
    <t>85100/934000</t>
  </si>
  <si>
    <t>85990/934000</t>
  </si>
  <si>
    <t>85930/934000</t>
  </si>
  <si>
    <t>87500/934000</t>
  </si>
  <si>
    <t>87900/934000</t>
  </si>
  <si>
    <t>90000/934000</t>
  </si>
  <si>
    <t>87801/934000</t>
  </si>
  <si>
    <t>91200/935000</t>
  </si>
  <si>
    <t>Allgemeine Teuerungsrücklage</t>
  </si>
  <si>
    <t>Betriebsmittelrücklage (speziell f. unvorhergesehene Ausgaben)</t>
  </si>
  <si>
    <t>91200/934100</t>
  </si>
  <si>
    <t>09920/934100</t>
  </si>
  <si>
    <t>01800/934100</t>
  </si>
  <si>
    <t>86900/934100</t>
  </si>
  <si>
    <t>Verwendungszweck</t>
  </si>
  <si>
    <t>Ansatz/Konto</t>
  </si>
  <si>
    <t>Nachweis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</si>
</sst>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2" fillId="0" borderId="1" xfId="0" applyFont="1" applyBorder="1"/>
    <xf numFmtId="43" fontId="1" fillId="0" borderId="1" xfId="1" applyFont="1" applyBorder="1"/>
    <xf numFmtId="0" fontId="11" fillId="0" borderId="1" xfId="0" applyFont="1" applyBorder="1"/>
    <xf numFmtId="4" fontId="8" fillId="0" borderId="1" xfId="0" applyNumberFormat="1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43" fontId="2" fillId="0" borderId="1" xfId="1" applyFont="1" applyFill="1" applyBorder="1"/>
    <xf numFmtId="0" fontId="8" fillId="4" borderId="1" xfId="0" applyFont="1" applyFill="1" applyBorder="1" applyAlignment="1">
      <alignment wrapText="1"/>
    </xf>
    <xf numFmtId="0" fontId="0" fillId="4" borderId="1" xfId="0" applyFont="1" applyFill="1" applyBorder="1"/>
    <xf numFmtId="0" fontId="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0" fontId="0" fillId="0" borderId="4" xfId="0" applyFont="1" applyBorder="1"/>
    <xf numFmtId="43" fontId="1" fillId="0" borderId="4" xfId="1" applyFont="1" applyBorder="1"/>
    <xf numFmtId="43" fontId="2" fillId="0" borderId="4" xfId="1" applyFont="1" applyFill="1" applyBorder="1"/>
    <xf numFmtId="14" fontId="7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0" fillId="5" borderId="7" xfId="0" applyFont="1" applyFill="1" applyBorder="1"/>
    <xf numFmtId="0" fontId="0" fillId="5" borderId="8" xfId="0" applyFont="1" applyFill="1" applyBorder="1"/>
    <xf numFmtId="0" fontId="0" fillId="5" borderId="9" xfId="0" applyFont="1" applyFill="1" applyBorder="1"/>
    <xf numFmtId="43" fontId="1" fillId="5" borderId="10" xfId="1" applyFont="1" applyFill="1" applyBorder="1"/>
    <xf numFmtId="43" fontId="1" fillId="5" borderId="0" xfId="1" applyFont="1" applyFill="1" applyBorder="1"/>
    <xf numFmtId="0" fontId="0" fillId="5" borderId="11" xfId="0" applyFont="1" applyFill="1" applyBorder="1"/>
    <xf numFmtId="43" fontId="1" fillId="5" borderId="10" xfId="1" applyNumberFormat="1" applyFont="1" applyFill="1" applyBorder="1"/>
    <xf numFmtId="43" fontId="1" fillId="5" borderId="0" xfId="1" applyNumberFormat="1" applyFont="1" applyFill="1" applyBorder="1"/>
    <xf numFmtId="43" fontId="2" fillId="5" borderId="12" xfId="1" applyNumberFormat="1" applyFont="1" applyFill="1" applyBorder="1"/>
    <xf numFmtId="43" fontId="2" fillId="5" borderId="13" xfId="1" applyNumberFormat="1" applyFont="1" applyFill="1" applyBorder="1"/>
    <xf numFmtId="0" fontId="0" fillId="5" borderId="14" xfId="0" applyFont="1" applyFill="1" applyBorder="1"/>
    <xf numFmtId="0" fontId="8" fillId="3" borderId="1" xfId="0" applyFont="1" applyFill="1" applyBorder="1" applyAlignment="1">
      <alignment wrapText="1"/>
    </xf>
    <xf numFmtId="4" fontId="8" fillId="3" borderId="1" xfId="0" applyNumberFormat="1" applyFont="1" applyFill="1" applyBorder="1" applyAlignment="1">
      <alignment vertical="center"/>
    </xf>
    <xf numFmtId="0" fontId="0" fillId="5" borderId="0" xfId="0" applyFill="1"/>
    <xf numFmtId="0" fontId="9" fillId="5" borderId="0" xfId="0" applyFont="1" applyFill="1" applyAlignment="1">
      <alignment horizontal="center"/>
    </xf>
    <xf numFmtId="0" fontId="3" fillId="5" borderId="0" xfId="0" applyFont="1" applyFill="1" applyAlignment="1">
      <alignment vertical="center"/>
    </xf>
    <xf numFmtId="0" fontId="4" fillId="5" borderId="0" xfId="0" applyFont="1" applyFill="1" applyAlignment="1">
      <alignment horizontal="left" vertical="center"/>
    </xf>
    <xf numFmtId="0" fontId="5" fillId="5" borderId="0" xfId="0" quotePrefix="1" applyFont="1" applyFill="1" applyAlignment="1">
      <alignment horizontal="center" vertical="center"/>
    </xf>
    <xf numFmtId="49" fontId="5" fillId="5" borderId="0" xfId="0" quotePrefix="1" applyNumberFormat="1" applyFont="1" applyFill="1" applyAlignment="1">
      <alignment horizontal="center" vertical="center"/>
    </xf>
    <xf numFmtId="0" fontId="5" fillId="5" borderId="0" xfId="0" quotePrefix="1" applyFont="1" applyFill="1" applyAlignment="1">
      <alignment horizontal="center" vertical="center" wrapText="1"/>
    </xf>
    <xf numFmtId="0" fontId="10" fillId="5" borderId="0" xfId="0" applyFont="1" applyFill="1" applyAlignment="1">
      <alignment horizontal="center"/>
    </xf>
    <xf numFmtId="43" fontId="9" fillId="5" borderId="0" xfId="0" applyNumberFormat="1" applyFont="1" applyFill="1" applyAlignment="1">
      <alignment horizontal="center"/>
    </xf>
    <xf numFmtId="43" fontId="8" fillId="3" borderId="1" xfId="1" applyFont="1" applyFill="1" applyBorder="1" applyAlignment="1">
      <alignment vertical="center"/>
    </xf>
    <xf numFmtId="43" fontId="0" fillId="0" borderId="1" xfId="1" applyFont="1" applyBorder="1"/>
    <xf numFmtId="43" fontId="0" fillId="0" borderId="4" xfId="1" applyFont="1" applyBorder="1"/>
    <xf numFmtId="43" fontId="2" fillId="4" borderId="1" xfId="1" applyFont="1" applyFill="1" applyBorder="1"/>
    <xf numFmtId="43" fontId="1" fillId="0" borderId="1" xfId="1" applyFont="1" applyFill="1" applyBorder="1"/>
    <xf numFmtId="43" fontId="2" fillId="0" borderId="1" xfId="1" applyFont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C3140-6277-4F38-8586-82D52B26FDD5}">
  <dimension ref="A1:K44"/>
  <sheetViews>
    <sheetView tabSelected="1" workbookViewId="0">
      <selection activeCell="E23" sqref="E23"/>
    </sheetView>
  </sheetViews>
  <sheetFormatPr baseColWidth="10" defaultRowHeight="15" x14ac:dyDescent="0.25"/>
  <cols>
    <col min="2" max="2" width="14.140625" bestFit="1" customWidth="1"/>
    <col min="3" max="3" width="71.42578125" bestFit="1" customWidth="1"/>
    <col min="4" max="4" width="14.140625" bestFit="1" customWidth="1"/>
    <col min="5" max="6" width="13.140625" bestFit="1" customWidth="1"/>
    <col min="7" max="7" width="14.42578125" bestFit="1" customWidth="1"/>
    <col min="8" max="8" width="14.28515625" bestFit="1" customWidth="1"/>
    <col min="9" max="9" width="14.140625" bestFit="1" customWidth="1"/>
    <col min="10" max="10" width="13.5703125" bestFit="1" customWidth="1"/>
    <col min="11" max="11" width="51.85546875" customWidth="1"/>
  </cols>
  <sheetData>
    <row r="1" spans="1:1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ht="15.75" x14ac:dyDescent="0.25">
      <c r="A2" s="41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40"/>
    </row>
    <row r="3" spans="1:11" x14ac:dyDescent="0.25">
      <c r="A3" s="42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x14ac:dyDescent="0.25">
      <c r="A4" s="43" t="s">
        <v>2</v>
      </c>
      <c r="B4" s="44" t="s">
        <v>3</v>
      </c>
      <c r="C4" s="45" t="s">
        <v>4</v>
      </c>
      <c r="D4" s="43" t="s">
        <v>5</v>
      </c>
      <c r="E4" s="43" t="s">
        <v>6</v>
      </c>
      <c r="F4" s="43" t="s">
        <v>7</v>
      </c>
      <c r="G4" s="43" t="s">
        <v>8</v>
      </c>
      <c r="H4" s="43" t="s">
        <v>15</v>
      </c>
      <c r="I4" s="43" t="s">
        <v>16</v>
      </c>
      <c r="J4" s="44" t="s">
        <v>17</v>
      </c>
      <c r="K4" s="40"/>
    </row>
    <row r="5" spans="1:11" ht="25.5" x14ac:dyDescent="0.25">
      <c r="A5" s="55" t="s">
        <v>9</v>
      </c>
      <c r="B5" s="60" t="s">
        <v>81</v>
      </c>
      <c r="C5" s="55" t="s">
        <v>80</v>
      </c>
      <c r="D5" s="55" t="s">
        <v>14</v>
      </c>
      <c r="E5" s="56" t="s">
        <v>10</v>
      </c>
      <c r="F5" s="56"/>
      <c r="G5" s="1" t="s">
        <v>13</v>
      </c>
      <c r="H5" s="57" t="s">
        <v>18</v>
      </c>
      <c r="I5" s="58"/>
      <c r="J5" s="59"/>
      <c r="K5" s="46" t="s">
        <v>54</v>
      </c>
    </row>
    <row r="6" spans="1:11" x14ac:dyDescent="0.25">
      <c r="A6" s="56"/>
      <c r="B6" s="61"/>
      <c r="C6" s="55"/>
      <c r="D6" s="56"/>
      <c r="E6" s="54" t="s">
        <v>11</v>
      </c>
      <c r="F6" s="54" t="s">
        <v>12</v>
      </c>
      <c r="G6" s="2"/>
      <c r="H6" s="24">
        <v>44926</v>
      </c>
      <c r="I6" s="24">
        <v>45291</v>
      </c>
      <c r="J6" s="25" t="s">
        <v>82</v>
      </c>
      <c r="K6" s="40"/>
    </row>
    <row r="7" spans="1:11" x14ac:dyDescent="0.25">
      <c r="A7" s="15"/>
      <c r="B7" s="15"/>
      <c r="C7" s="7" t="s">
        <v>19</v>
      </c>
      <c r="D7" s="6"/>
      <c r="E7" s="6"/>
      <c r="F7" s="6"/>
      <c r="G7" s="21"/>
      <c r="H7" s="26"/>
      <c r="I7" s="27"/>
      <c r="J7" s="28"/>
      <c r="K7" s="40"/>
    </row>
    <row r="8" spans="1:11" x14ac:dyDescent="0.25">
      <c r="A8" s="15" t="s">
        <v>20</v>
      </c>
      <c r="B8" s="15" t="s">
        <v>59</v>
      </c>
      <c r="C8" s="6" t="s">
        <v>21</v>
      </c>
      <c r="D8" s="8">
        <v>212082.76</v>
      </c>
      <c r="E8" s="8"/>
      <c r="F8" s="8"/>
      <c r="G8" s="22">
        <f t="shared" ref="G8:G18" si="0">D8+E8-F8</f>
        <v>212082.76</v>
      </c>
      <c r="H8" s="29"/>
      <c r="I8" s="30"/>
      <c r="J8" s="31"/>
      <c r="K8" s="40"/>
    </row>
    <row r="9" spans="1:11" x14ac:dyDescent="0.25">
      <c r="A9" s="15" t="s">
        <v>20</v>
      </c>
      <c r="B9" s="15" t="s">
        <v>60</v>
      </c>
      <c r="C9" s="6" t="s">
        <v>22</v>
      </c>
      <c r="D9" s="8">
        <v>212.71000000000004</v>
      </c>
      <c r="E9" s="8"/>
      <c r="F9" s="8"/>
      <c r="G9" s="22">
        <f t="shared" si="0"/>
        <v>212.71000000000004</v>
      </c>
      <c r="H9" s="29"/>
      <c r="I9" s="30"/>
      <c r="J9" s="31"/>
      <c r="K9" s="40"/>
    </row>
    <row r="10" spans="1:11" x14ac:dyDescent="0.25">
      <c r="A10" s="15" t="s">
        <v>20</v>
      </c>
      <c r="B10" s="15" t="s">
        <v>61</v>
      </c>
      <c r="C10" s="6" t="s">
        <v>23</v>
      </c>
      <c r="D10" s="8">
        <v>151022.47</v>
      </c>
      <c r="E10" s="8"/>
      <c r="F10" s="8"/>
      <c r="G10" s="22">
        <f t="shared" si="0"/>
        <v>151022.47</v>
      </c>
      <c r="H10" s="29"/>
      <c r="I10" s="30"/>
      <c r="J10" s="31"/>
      <c r="K10" s="40"/>
    </row>
    <row r="11" spans="1:11" x14ac:dyDescent="0.25">
      <c r="A11" s="15" t="s">
        <v>20</v>
      </c>
      <c r="B11" s="15" t="s">
        <v>62</v>
      </c>
      <c r="C11" s="6" t="s">
        <v>24</v>
      </c>
      <c r="D11" s="8">
        <v>400000</v>
      </c>
      <c r="E11" s="8"/>
      <c r="F11" s="8"/>
      <c r="G11" s="22">
        <f t="shared" si="0"/>
        <v>400000</v>
      </c>
      <c r="H11" s="29"/>
      <c r="I11" s="30"/>
      <c r="J11" s="31"/>
      <c r="K11" s="40"/>
    </row>
    <row r="12" spans="1:11" x14ac:dyDescent="0.25">
      <c r="A12" s="15" t="s">
        <v>20</v>
      </c>
      <c r="B12" s="15" t="s">
        <v>63</v>
      </c>
      <c r="C12" s="6" t="s">
        <v>25</v>
      </c>
      <c r="D12" s="8">
        <v>16906.18</v>
      </c>
      <c r="E12" s="8"/>
      <c r="F12" s="8"/>
      <c r="G12" s="22">
        <f t="shared" si="0"/>
        <v>16906.18</v>
      </c>
      <c r="H12" s="29"/>
      <c r="I12" s="30"/>
      <c r="J12" s="31"/>
      <c r="K12" s="40"/>
    </row>
    <row r="13" spans="1:11" x14ac:dyDescent="0.25">
      <c r="A13" s="15" t="s">
        <v>20</v>
      </c>
      <c r="B13" s="15" t="s">
        <v>63</v>
      </c>
      <c r="C13" s="6" t="s">
        <v>26</v>
      </c>
      <c r="D13" s="8">
        <v>142386.94999999998</v>
      </c>
      <c r="E13" s="8"/>
      <c r="F13" s="8"/>
      <c r="G13" s="22">
        <f t="shared" si="0"/>
        <v>142386.94999999998</v>
      </c>
      <c r="H13" s="29"/>
      <c r="I13" s="30"/>
      <c r="J13" s="31"/>
      <c r="K13" s="40"/>
    </row>
    <row r="14" spans="1:11" x14ac:dyDescent="0.25">
      <c r="A14" s="15" t="s">
        <v>20</v>
      </c>
      <c r="B14" s="15" t="s">
        <v>64</v>
      </c>
      <c r="C14" s="6" t="s">
        <v>27</v>
      </c>
      <c r="D14" s="8">
        <v>100000</v>
      </c>
      <c r="E14" s="8"/>
      <c r="F14" s="8"/>
      <c r="G14" s="22">
        <f t="shared" si="0"/>
        <v>100000</v>
      </c>
      <c r="H14" s="29"/>
      <c r="I14" s="30"/>
      <c r="J14" s="31"/>
      <c r="K14" s="40"/>
    </row>
    <row r="15" spans="1:11" x14ac:dyDescent="0.25">
      <c r="A15" s="15" t="s">
        <v>20</v>
      </c>
      <c r="B15" s="15" t="s">
        <v>64</v>
      </c>
      <c r="C15" s="6" t="s">
        <v>28</v>
      </c>
      <c r="D15" s="8">
        <v>3000000</v>
      </c>
      <c r="E15" s="8"/>
      <c r="F15" s="8"/>
      <c r="G15" s="22">
        <f t="shared" si="0"/>
        <v>3000000</v>
      </c>
      <c r="H15" s="29"/>
      <c r="I15" s="30"/>
      <c r="J15" s="31"/>
      <c r="K15" s="40"/>
    </row>
    <row r="16" spans="1:11" x14ac:dyDescent="0.25">
      <c r="A16" s="15" t="s">
        <v>20</v>
      </c>
      <c r="B16" s="15" t="s">
        <v>64</v>
      </c>
      <c r="C16" s="6" t="s">
        <v>29</v>
      </c>
      <c r="D16" s="8">
        <v>150000</v>
      </c>
      <c r="E16" s="8"/>
      <c r="F16" s="8"/>
      <c r="G16" s="22">
        <f t="shared" si="0"/>
        <v>150000</v>
      </c>
      <c r="H16" s="29"/>
      <c r="I16" s="30"/>
      <c r="J16" s="31"/>
      <c r="K16" s="40"/>
    </row>
    <row r="17" spans="1:11" x14ac:dyDescent="0.25">
      <c r="A17" s="15" t="s">
        <v>20</v>
      </c>
      <c r="B17" s="15" t="s">
        <v>65</v>
      </c>
      <c r="C17" s="6" t="s">
        <v>30</v>
      </c>
      <c r="D17" s="8">
        <v>18121.919999999998</v>
      </c>
      <c r="E17" s="8"/>
      <c r="F17" s="8"/>
      <c r="G17" s="22">
        <f t="shared" si="0"/>
        <v>18121.919999999998</v>
      </c>
      <c r="H17" s="29"/>
      <c r="I17" s="30"/>
      <c r="J17" s="31"/>
      <c r="K17" s="40"/>
    </row>
    <row r="18" spans="1:11" x14ac:dyDescent="0.25">
      <c r="A18" s="15" t="s">
        <v>20</v>
      </c>
      <c r="B18" s="15" t="s">
        <v>65</v>
      </c>
      <c r="C18" s="6" t="s">
        <v>31</v>
      </c>
      <c r="D18" s="8">
        <v>72442.8</v>
      </c>
      <c r="E18" s="8"/>
      <c r="F18" s="8"/>
      <c r="G18" s="22">
        <f t="shared" si="0"/>
        <v>72442.8</v>
      </c>
      <c r="H18" s="29"/>
      <c r="I18" s="30"/>
      <c r="J18" s="31"/>
      <c r="K18" s="40"/>
    </row>
    <row r="19" spans="1:11" x14ac:dyDescent="0.25">
      <c r="A19" s="15" t="s">
        <v>20</v>
      </c>
      <c r="B19" s="15" t="s">
        <v>66</v>
      </c>
      <c r="C19" s="6" t="s">
        <v>32</v>
      </c>
      <c r="D19" s="8">
        <v>8531800</v>
      </c>
      <c r="E19" s="8">
        <v>3500000</v>
      </c>
      <c r="F19" s="8">
        <v>3450100</v>
      </c>
      <c r="G19" s="22">
        <f>D19+E19-F19</f>
        <v>8581700</v>
      </c>
      <c r="H19" s="29"/>
      <c r="I19" s="30"/>
      <c r="J19" s="31"/>
      <c r="K19" s="40"/>
    </row>
    <row r="20" spans="1:11" x14ac:dyDescent="0.25">
      <c r="A20" s="15" t="s">
        <v>20</v>
      </c>
      <c r="B20" s="15" t="s">
        <v>67</v>
      </c>
      <c r="C20" s="6" t="s">
        <v>33</v>
      </c>
      <c r="D20" s="8">
        <v>571244.53</v>
      </c>
      <c r="E20" s="8"/>
      <c r="F20" s="8">
        <v>571200</v>
      </c>
      <c r="G20" s="22">
        <f>D20+E20-F20</f>
        <v>44.53000000002794</v>
      </c>
      <c r="H20" s="29"/>
      <c r="I20" s="30"/>
      <c r="J20" s="31"/>
      <c r="K20" s="40"/>
    </row>
    <row r="21" spans="1:11" x14ac:dyDescent="0.25">
      <c r="A21" s="15" t="s">
        <v>20</v>
      </c>
      <c r="B21" s="15" t="s">
        <v>68</v>
      </c>
      <c r="C21" s="6" t="s">
        <v>34</v>
      </c>
      <c r="D21" s="8">
        <v>111376.71</v>
      </c>
      <c r="E21" s="8"/>
      <c r="F21" s="8"/>
      <c r="G21" s="22">
        <f>D21+E21-F21</f>
        <v>111376.71</v>
      </c>
      <c r="H21" s="29"/>
      <c r="I21" s="30"/>
      <c r="J21" s="31"/>
      <c r="K21" s="40"/>
    </row>
    <row r="22" spans="1:11" x14ac:dyDescent="0.25">
      <c r="A22" s="16" t="s">
        <v>20</v>
      </c>
      <c r="B22" s="16" t="s">
        <v>69</v>
      </c>
      <c r="C22" s="9" t="s">
        <v>36</v>
      </c>
      <c r="D22" s="8">
        <v>1000000</v>
      </c>
      <c r="E22" s="8"/>
      <c r="F22" s="8"/>
      <c r="G22" s="22">
        <f>D22+E22-F22</f>
        <v>1000000</v>
      </c>
      <c r="H22" s="29"/>
      <c r="I22" s="30"/>
      <c r="J22" s="31"/>
      <c r="K22" s="40"/>
    </row>
    <row r="23" spans="1:11" x14ac:dyDescent="0.25">
      <c r="A23" s="15" t="s">
        <v>20</v>
      </c>
      <c r="B23" s="15" t="s">
        <v>70</v>
      </c>
      <c r="C23" s="6" t="s">
        <v>35</v>
      </c>
      <c r="D23" s="8">
        <v>3224600</v>
      </c>
      <c r="E23" s="8"/>
      <c r="F23" s="8">
        <v>1500000</v>
      </c>
      <c r="G23" s="22">
        <f>D23+E23-F23</f>
        <v>1724600</v>
      </c>
      <c r="H23" s="29"/>
      <c r="I23" s="30"/>
      <c r="J23" s="31"/>
      <c r="K23" s="40"/>
    </row>
    <row r="24" spans="1:11" x14ac:dyDescent="0.25">
      <c r="A24" s="15" t="s">
        <v>20</v>
      </c>
      <c r="B24" s="15" t="s">
        <v>71</v>
      </c>
      <c r="C24" s="6" t="s">
        <v>37</v>
      </c>
      <c r="D24" s="8">
        <v>173408.66</v>
      </c>
      <c r="E24" s="8"/>
      <c r="F24" s="8"/>
      <c r="G24" s="22">
        <f t="shared" ref="G24:G25" si="1">D24+E24-F24</f>
        <v>173408.66</v>
      </c>
      <c r="H24" s="29"/>
      <c r="I24" s="30"/>
      <c r="J24" s="31"/>
      <c r="K24" s="40"/>
    </row>
    <row r="25" spans="1:11" x14ac:dyDescent="0.25">
      <c r="A25" s="15" t="s">
        <v>20</v>
      </c>
      <c r="B25" s="15" t="s">
        <v>72</v>
      </c>
      <c r="C25" s="6" t="s">
        <v>38</v>
      </c>
      <c r="D25" s="8">
        <v>40000</v>
      </c>
      <c r="E25" s="8"/>
      <c r="F25" s="8"/>
      <c r="G25" s="22">
        <f t="shared" si="1"/>
        <v>40000</v>
      </c>
      <c r="H25" s="29"/>
      <c r="I25" s="30"/>
      <c r="J25" s="31"/>
      <c r="K25" s="40"/>
    </row>
    <row r="26" spans="1:11" x14ac:dyDescent="0.25">
      <c r="A26" s="17"/>
      <c r="B26" s="15"/>
      <c r="C26" s="37" t="s">
        <v>39</v>
      </c>
      <c r="D26" s="48">
        <f>SUM(D8:D25)</f>
        <v>17915605.690000001</v>
      </c>
      <c r="E26" s="48">
        <f>SUM(E8:E25)</f>
        <v>3500000</v>
      </c>
      <c r="F26" s="48">
        <f>SUM(F8:F25)</f>
        <v>5521300</v>
      </c>
      <c r="G26" s="48">
        <f>SUM(G8:G25)</f>
        <v>15894305.689999999</v>
      </c>
      <c r="H26" s="29"/>
      <c r="I26" s="30"/>
      <c r="J26" s="31"/>
      <c r="K26" s="40"/>
    </row>
    <row r="27" spans="1:11" x14ac:dyDescent="0.25">
      <c r="A27" s="15"/>
      <c r="B27" s="15"/>
      <c r="C27" s="6"/>
      <c r="D27" s="49"/>
      <c r="E27" s="49"/>
      <c r="F27" s="49"/>
      <c r="G27" s="50"/>
      <c r="H27" s="32"/>
      <c r="I27" s="33"/>
      <c r="J27" s="31"/>
      <c r="K27" s="40"/>
    </row>
    <row r="28" spans="1:11" x14ac:dyDescent="0.25">
      <c r="A28" s="15"/>
      <c r="B28" s="15"/>
      <c r="C28" s="10" t="s">
        <v>40</v>
      </c>
      <c r="D28" s="49"/>
      <c r="E28" s="49"/>
      <c r="F28" s="49"/>
      <c r="G28" s="50"/>
      <c r="H28" s="32"/>
      <c r="I28" s="33"/>
      <c r="J28" s="31"/>
      <c r="K28" s="40"/>
    </row>
    <row r="29" spans="1:11" x14ac:dyDescent="0.25">
      <c r="A29" s="3" t="s">
        <v>41</v>
      </c>
      <c r="B29" s="4" t="s">
        <v>73</v>
      </c>
      <c r="C29" s="5" t="s">
        <v>74</v>
      </c>
      <c r="D29" s="8">
        <v>1700000</v>
      </c>
      <c r="E29" s="8"/>
      <c r="F29" s="8"/>
      <c r="G29" s="22">
        <f t="shared" ref="G29:G30" si="2">D29+E29-F29</f>
        <v>1700000</v>
      </c>
      <c r="H29" s="32"/>
      <c r="I29" s="33"/>
      <c r="J29" s="31"/>
      <c r="K29" s="40"/>
    </row>
    <row r="30" spans="1:11" x14ac:dyDescent="0.25">
      <c r="A30" s="15" t="s">
        <v>41</v>
      </c>
      <c r="B30" s="15" t="s">
        <v>73</v>
      </c>
      <c r="C30" s="5" t="s">
        <v>75</v>
      </c>
      <c r="D30" s="8">
        <v>5000000</v>
      </c>
      <c r="E30" s="8"/>
      <c r="F30" s="8"/>
      <c r="G30" s="22">
        <f t="shared" si="2"/>
        <v>5000000</v>
      </c>
      <c r="H30" s="32"/>
      <c r="I30" s="33"/>
      <c r="J30" s="31"/>
      <c r="K30" s="40"/>
    </row>
    <row r="31" spans="1:11" x14ac:dyDescent="0.25">
      <c r="A31" s="17" t="s">
        <v>41</v>
      </c>
      <c r="B31" s="15"/>
      <c r="C31" s="37" t="s">
        <v>42</v>
      </c>
      <c r="D31" s="48">
        <f>D29+D30</f>
        <v>6700000</v>
      </c>
      <c r="E31" s="48">
        <f t="shared" ref="E31:F31" si="3">E29+E30</f>
        <v>0</v>
      </c>
      <c r="F31" s="48">
        <f t="shared" si="3"/>
        <v>0</v>
      </c>
      <c r="G31" s="48">
        <f>G29+G30</f>
        <v>6700000</v>
      </c>
      <c r="H31" s="29"/>
      <c r="I31" s="30"/>
      <c r="J31" s="31"/>
      <c r="K31" s="40"/>
    </row>
    <row r="32" spans="1:11" x14ac:dyDescent="0.25">
      <c r="A32" s="15"/>
      <c r="B32" s="15"/>
      <c r="C32" s="6"/>
      <c r="D32" s="49"/>
      <c r="E32" s="49"/>
      <c r="F32" s="49"/>
      <c r="G32" s="50"/>
      <c r="H32" s="32"/>
      <c r="I32" s="33"/>
      <c r="J32" s="31"/>
      <c r="K32" s="40"/>
    </row>
    <row r="33" spans="1:11" x14ac:dyDescent="0.25">
      <c r="A33" s="15"/>
      <c r="B33" s="15"/>
      <c r="C33" s="10" t="s">
        <v>43</v>
      </c>
      <c r="D33" s="49"/>
      <c r="E33" s="49"/>
      <c r="F33" s="49"/>
      <c r="G33" s="50"/>
      <c r="H33" s="32"/>
      <c r="I33" s="33"/>
      <c r="J33" s="31"/>
      <c r="K33" s="40"/>
    </row>
    <row r="34" spans="1:11" x14ac:dyDescent="0.25">
      <c r="A34" s="18" t="s">
        <v>44</v>
      </c>
      <c r="B34" s="15" t="s">
        <v>76</v>
      </c>
      <c r="C34" s="5" t="s">
        <v>45</v>
      </c>
      <c r="D34" s="8">
        <v>3625466.06</v>
      </c>
      <c r="E34" s="8"/>
      <c r="F34" s="8"/>
      <c r="G34" s="22">
        <f t="shared" ref="G34:G35" si="4">D34+E34-F34</f>
        <v>3625466.06</v>
      </c>
      <c r="H34" s="32"/>
      <c r="I34" s="33"/>
      <c r="J34" s="31"/>
      <c r="K34" s="40"/>
    </row>
    <row r="35" spans="1:11" x14ac:dyDescent="0.25">
      <c r="A35" s="18" t="s">
        <v>44</v>
      </c>
      <c r="B35" s="15" t="s">
        <v>77</v>
      </c>
      <c r="C35" s="5" t="s">
        <v>46</v>
      </c>
      <c r="D35" s="8">
        <v>26989.519999999997</v>
      </c>
      <c r="E35" s="8"/>
      <c r="F35" s="8"/>
      <c r="G35" s="22">
        <f t="shared" si="4"/>
        <v>26989.519999999997</v>
      </c>
      <c r="H35" s="32"/>
      <c r="I35" s="33"/>
      <c r="J35" s="31"/>
      <c r="K35" s="40"/>
    </row>
    <row r="36" spans="1:11" x14ac:dyDescent="0.25">
      <c r="A36" s="17" t="s">
        <v>44</v>
      </c>
      <c r="B36" s="15"/>
      <c r="C36" s="37" t="s">
        <v>47</v>
      </c>
      <c r="D36" s="48">
        <f t="shared" ref="D36:G36" si="5">SUM(D34:D35)</f>
        <v>3652455.58</v>
      </c>
      <c r="E36" s="48">
        <f t="shared" si="5"/>
        <v>0</v>
      </c>
      <c r="F36" s="48">
        <f t="shared" si="5"/>
        <v>0</v>
      </c>
      <c r="G36" s="48">
        <f t="shared" si="5"/>
        <v>3652455.58</v>
      </c>
      <c r="H36" s="29"/>
      <c r="I36" s="30"/>
      <c r="J36" s="31"/>
      <c r="K36" s="40"/>
    </row>
    <row r="37" spans="1:11" x14ac:dyDescent="0.25">
      <c r="A37" s="17"/>
      <c r="B37" s="15"/>
      <c r="C37" s="11"/>
      <c r="D37" s="12"/>
      <c r="E37" s="12"/>
      <c r="F37" s="12"/>
      <c r="G37" s="23"/>
      <c r="H37" s="34"/>
      <c r="I37" s="35"/>
      <c r="J37" s="36"/>
      <c r="K37" s="40"/>
    </row>
    <row r="38" spans="1:11" x14ac:dyDescent="0.25">
      <c r="A38" s="15"/>
      <c r="B38" s="15"/>
      <c r="C38" s="37" t="s">
        <v>58</v>
      </c>
      <c r="D38" s="48">
        <f>D26+D31+D36</f>
        <v>28268061.270000003</v>
      </c>
      <c r="E38" s="48">
        <f t="shared" ref="E38:F38" si="6">E26+E31+E36</f>
        <v>3500000</v>
      </c>
      <c r="F38" s="48">
        <f t="shared" si="6"/>
        <v>5521300</v>
      </c>
      <c r="G38" s="48">
        <f>G26+G31+G36</f>
        <v>26246761.269999996</v>
      </c>
      <c r="H38" s="48">
        <f>D38</f>
        <v>28268061.270000003</v>
      </c>
      <c r="I38" s="48">
        <f>G38</f>
        <v>26246761.269999996</v>
      </c>
      <c r="J38" s="38" t="s">
        <v>55</v>
      </c>
      <c r="K38" s="47"/>
    </row>
    <row r="39" spans="1:11" x14ac:dyDescent="0.25">
      <c r="A39" s="17"/>
      <c r="B39" s="15"/>
      <c r="C39" s="11"/>
      <c r="D39" s="12"/>
      <c r="E39" s="12"/>
      <c r="F39" s="12"/>
      <c r="G39" s="12"/>
      <c r="H39" s="53"/>
      <c r="I39" s="53"/>
      <c r="J39" s="6"/>
      <c r="K39" s="40"/>
    </row>
    <row r="40" spans="1:11" x14ac:dyDescent="0.25">
      <c r="A40" s="18"/>
      <c r="B40" s="15"/>
      <c r="C40" s="10" t="s">
        <v>48</v>
      </c>
      <c r="D40" s="8"/>
      <c r="E40" s="8"/>
      <c r="F40" s="8"/>
      <c r="G40" s="8"/>
      <c r="H40" s="8"/>
      <c r="I40" s="8"/>
      <c r="J40" s="6"/>
      <c r="K40" s="40"/>
    </row>
    <row r="41" spans="1:11" x14ac:dyDescent="0.25">
      <c r="A41" s="18" t="s">
        <v>49</v>
      </c>
      <c r="B41" s="15" t="s">
        <v>78</v>
      </c>
      <c r="C41" s="5" t="s">
        <v>50</v>
      </c>
      <c r="D41" s="8">
        <v>8212364.25</v>
      </c>
      <c r="E41" s="8"/>
      <c r="F41" s="8">
        <v>10000</v>
      </c>
      <c r="G41" s="8">
        <f t="shared" ref="G41:G42" si="7">D41+E41-F41</f>
        <v>8202364.25</v>
      </c>
      <c r="H41" s="52">
        <v>320272.24</v>
      </c>
      <c r="I41" s="52">
        <f>H41-F41</f>
        <v>310272.24</v>
      </c>
      <c r="J41" s="20" t="s">
        <v>56</v>
      </c>
      <c r="K41" s="40"/>
    </row>
    <row r="42" spans="1:11" x14ac:dyDescent="0.25">
      <c r="A42" s="18" t="s">
        <v>49</v>
      </c>
      <c r="B42" s="15" t="s">
        <v>79</v>
      </c>
      <c r="C42" s="5" t="s">
        <v>51</v>
      </c>
      <c r="D42" s="8">
        <v>324119.10000000003</v>
      </c>
      <c r="E42" s="8"/>
      <c r="F42" s="8">
        <v>110000</v>
      </c>
      <c r="G42" s="8">
        <f t="shared" si="7"/>
        <v>214119.10000000003</v>
      </c>
      <c r="H42" s="52">
        <v>428579.12</v>
      </c>
      <c r="I42" s="52">
        <f>H42-F42</f>
        <v>318579.12</v>
      </c>
      <c r="J42" s="20" t="s">
        <v>57</v>
      </c>
      <c r="K42" s="40"/>
    </row>
    <row r="43" spans="1:11" x14ac:dyDescent="0.25">
      <c r="A43" s="17" t="s">
        <v>49</v>
      </c>
      <c r="B43" s="15"/>
      <c r="C43" s="37" t="s">
        <v>52</v>
      </c>
      <c r="D43" s="48">
        <f>SUM(D41:D42)</f>
        <v>8536483.3499999996</v>
      </c>
      <c r="E43" s="48">
        <f t="shared" ref="E43:G43" si="8">SUM(E41:E42)</f>
        <v>0</v>
      </c>
      <c r="F43" s="48">
        <f t="shared" si="8"/>
        <v>120000</v>
      </c>
      <c r="G43" s="48">
        <f t="shared" si="8"/>
        <v>8416483.3499999996</v>
      </c>
      <c r="H43" s="48">
        <f>SUM(H41:H42)</f>
        <v>748851.36</v>
      </c>
      <c r="I43" s="48">
        <f>SUM(I41:I42)</f>
        <v>628851.36</v>
      </c>
      <c r="J43" s="38"/>
      <c r="K43" s="40"/>
    </row>
    <row r="44" spans="1:11" x14ac:dyDescent="0.25">
      <c r="A44" s="15"/>
      <c r="B44" s="19"/>
      <c r="C44" s="13" t="s">
        <v>53</v>
      </c>
      <c r="D44" s="51">
        <f>D26+D31+D36+D43</f>
        <v>36804544.620000005</v>
      </c>
      <c r="E44" s="51">
        <f>E26+E31+E36+E43</f>
        <v>3500000</v>
      </c>
      <c r="F44" s="51">
        <f>F26+F31+F36+F43</f>
        <v>5641300</v>
      </c>
      <c r="G44" s="51">
        <f>G26+G31+G36+G43</f>
        <v>34663244.619999997</v>
      </c>
      <c r="H44" s="51">
        <f>H26+H38+H36+H43</f>
        <v>29016912.630000003</v>
      </c>
      <c r="I44" s="51">
        <f>I26+I38+I36+I43</f>
        <v>26875612.629999995</v>
      </c>
      <c r="J44" s="14"/>
      <c r="K44" s="40"/>
    </row>
  </sheetData>
  <mergeCells count="6">
    <mergeCell ref="A5:A6"/>
    <mergeCell ref="B5:B6"/>
    <mergeCell ref="C5:C6"/>
    <mergeCell ref="D5:D6"/>
    <mergeCell ref="E5:F5"/>
    <mergeCell ref="H5:J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Magistrat Salzburg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Bersales Loyd</dc:creator>
  <cp:lastModifiedBy>Weinzierl Martin</cp:lastModifiedBy>
  <cp:lastPrinted>2022-12-01T14:39:29Z</cp:lastPrinted>
  <dcterms:created xsi:type="dcterms:W3CDTF">2022-11-30T09:56:40Z</dcterms:created>
  <dcterms:modified xsi:type="dcterms:W3CDTF">2022-12-12T09:48:43Z</dcterms:modified>
</cp:coreProperties>
</file>