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400ALLE\Freudenthaler\Budget\VA-Beilagen\Anlage 6c\"/>
    </mc:Choice>
  </mc:AlternateContent>
  <bookViews>
    <workbookView xWindow="14742" yWindow="1697" windowWidth="18962" windowHeight="11320"/>
  </bookViews>
  <sheets>
    <sheet name="Übersicht_einzeln" sheetId="1" r:id="rId1"/>
  </sheets>
  <definedNames>
    <definedName name="_xlnm.Print_Area" localSheetId="0">Übersicht_einzeln!$A$1:$O$338</definedName>
    <definedName name="_xlnm.Print_Titles" localSheetId="0">Übersicht_einzeln!$4:$4</definedName>
  </definedNames>
  <calcPr calcId="152511"/>
</workbook>
</file>

<file path=xl/calcChain.xml><?xml version="1.0" encoding="utf-8"?>
<calcChain xmlns="http://schemas.openxmlformats.org/spreadsheetml/2006/main">
  <c r="M295" i="1" l="1"/>
  <c r="M296" i="1"/>
  <c r="M297" i="1"/>
  <c r="M298" i="1"/>
  <c r="M299" i="1"/>
  <c r="M300" i="1"/>
  <c r="M301" i="1"/>
  <c r="M302" i="1"/>
  <c r="M303" i="1"/>
  <c r="M304" i="1"/>
  <c r="M305" i="1"/>
  <c r="M306" i="1"/>
  <c r="M307" i="1"/>
  <c r="M308" i="1"/>
  <c r="M279" i="1"/>
  <c r="M280" i="1"/>
  <c r="M281" i="1"/>
  <c r="M282" i="1"/>
  <c r="M283" i="1"/>
  <c r="M284" i="1"/>
  <c r="M285" i="1"/>
  <c r="M286" i="1"/>
  <c r="M287" i="1"/>
  <c r="M288" i="1"/>
  <c r="M289" i="1"/>
  <c r="M290" i="1"/>
  <c r="M291" i="1"/>
  <c r="M292" i="1"/>
  <c r="M267" i="1"/>
  <c r="M268" i="1"/>
  <c r="M269" i="1"/>
  <c r="M270" i="1"/>
  <c r="M271" i="1"/>
  <c r="M272" i="1"/>
  <c r="M256" i="1"/>
  <c r="M257" i="1"/>
  <c r="M258" i="1"/>
  <c r="M259" i="1"/>
  <c r="M260" i="1"/>
  <c r="M261" i="1"/>
  <c r="M262" i="1"/>
  <c r="M244" i="1"/>
  <c r="M245" i="1"/>
  <c r="M246" i="1"/>
  <c r="M247" i="1"/>
  <c r="M248" i="1"/>
  <c r="M249" i="1"/>
  <c r="M250" i="1"/>
  <c r="M251" i="1"/>
  <c r="M252" i="1"/>
  <c r="M253" i="1"/>
  <c r="M232" i="1"/>
  <c r="M233" i="1"/>
  <c r="M234" i="1"/>
  <c r="M235" i="1"/>
  <c r="M236" i="1"/>
  <c r="M237" i="1"/>
  <c r="M238" i="1"/>
  <c r="M239" i="1"/>
  <c r="M240" i="1"/>
  <c r="M241" i="1"/>
  <c r="M213" i="1"/>
  <c r="M214" i="1"/>
  <c r="M215" i="1"/>
  <c r="M216" i="1"/>
  <c r="M217" i="1"/>
  <c r="M218" i="1"/>
  <c r="M219" i="1"/>
  <c r="M220" i="1"/>
  <c r="M221" i="1"/>
  <c r="M222" i="1"/>
  <c r="M223" i="1"/>
  <c r="M224" i="1"/>
  <c r="M225" i="1"/>
  <c r="M226" i="1"/>
  <c r="M227" i="1"/>
  <c r="M228" i="1"/>
  <c r="M229" i="1"/>
  <c r="M208" i="1"/>
  <c r="M209" i="1"/>
  <c r="M210" i="1"/>
  <c r="M191" i="1"/>
  <c r="M192" i="1"/>
  <c r="M193" i="1"/>
  <c r="M194" i="1"/>
  <c r="M195" i="1"/>
  <c r="M196" i="1"/>
  <c r="M197" i="1"/>
  <c r="M198" i="1"/>
  <c r="M199" i="1"/>
  <c r="M200" i="1"/>
  <c r="M201" i="1"/>
  <c r="M202" i="1"/>
  <c r="M203" i="1"/>
  <c r="M204" i="1"/>
  <c r="M205" i="1"/>
  <c r="M173" i="1"/>
  <c r="M174" i="1"/>
  <c r="M175" i="1"/>
  <c r="M176" i="1"/>
  <c r="M177" i="1"/>
  <c r="M178" i="1"/>
  <c r="M179" i="1"/>
  <c r="M180" i="1"/>
  <c r="M181" i="1"/>
  <c r="M182" i="1"/>
  <c r="M183" i="1"/>
  <c r="M184" i="1"/>
  <c r="M185" i="1"/>
  <c r="M186" i="1"/>
  <c r="M187" i="1"/>
  <c r="M188" i="1"/>
  <c r="M165" i="1"/>
  <c r="M166" i="1"/>
  <c r="M167" i="1"/>
  <c r="M168" i="1"/>
  <c r="M169" i="1"/>
  <c r="M170"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75" i="1"/>
  <c r="M76" i="1"/>
  <c r="M77" i="1"/>
  <c r="M78" i="1"/>
  <c r="M79" i="1"/>
  <c r="M80" i="1"/>
  <c r="M81" i="1"/>
  <c r="M82" i="1"/>
  <c r="M83" i="1"/>
  <c r="M84" i="1"/>
  <c r="M85" i="1"/>
  <c r="M86" i="1"/>
  <c r="M87"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18" i="1"/>
  <c r="M19" i="1"/>
  <c r="M20" i="1"/>
  <c r="M21" i="1"/>
  <c r="M22" i="1"/>
  <c r="M23" i="1"/>
  <c r="M13" i="1"/>
  <c r="M14" i="1"/>
  <c r="M15" i="1"/>
  <c r="K295" i="1"/>
  <c r="N295" i="1" s="1"/>
  <c r="K296" i="1"/>
  <c r="N296" i="1" s="1"/>
  <c r="K297" i="1"/>
  <c r="N297" i="1" s="1"/>
  <c r="K298" i="1"/>
  <c r="N298" i="1" s="1"/>
  <c r="K299" i="1"/>
  <c r="N299" i="1" s="1"/>
  <c r="K300" i="1"/>
  <c r="N300" i="1" s="1"/>
  <c r="K301" i="1"/>
  <c r="N301" i="1" s="1"/>
  <c r="K302" i="1"/>
  <c r="N302" i="1" s="1"/>
  <c r="K303" i="1"/>
  <c r="N303" i="1" s="1"/>
  <c r="K304" i="1"/>
  <c r="N304" i="1" s="1"/>
  <c r="K305" i="1"/>
  <c r="N305" i="1" s="1"/>
  <c r="K306" i="1"/>
  <c r="N306" i="1" s="1"/>
  <c r="K307" i="1"/>
  <c r="N307" i="1" s="1"/>
  <c r="K308" i="1"/>
  <c r="N308" i="1" s="1"/>
  <c r="K279" i="1"/>
  <c r="N279" i="1" s="1"/>
  <c r="K280" i="1"/>
  <c r="N280" i="1" s="1"/>
  <c r="K281" i="1"/>
  <c r="N281" i="1" s="1"/>
  <c r="K282" i="1"/>
  <c r="N282" i="1" s="1"/>
  <c r="K283" i="1"/>
  <c r="N283" i="1" s="1"/>
  <c r="K284" i="1"/>
  <c r="N284" i="1" s="1"/>
  <c r="K285" i="1"/>
  <c r="N285" i="1" s="1"/>
  <c r="K286" i="1"/>
  <c r="N286" i="1" s="1"/>
  <c r="K287" i="1"/>
  <c r="N287" i="1" s="1"/>
  <c r="K288" i="1"/>
  <c r="N288" i="1" s="1"/>
  <c r="K289" i="1"/>
  <c r="N289" i="1" s="1"/>
  <c r="K290" i="1"/>
  <c r="N290" i="1" s="1"/>
  <c r="K291" i="1"/>
  <c r="N291" i="1" s="1"/>
  <c r="K292" i="1"/>
  <c r="N292" i="1" s="1"/>
  <c r="K267" i="1"/>
  <c r="N267" i="1" s="1"/>
  <c r="K268" i="1"/>
  <c r="N268" i="1" s="1"/>
  <c r="K269" i="1"/>
  <c r="N269" i="1" s="1"/>
  <c r="K270" i="1"/>
  <c r="N270" i="1" s="1"/>
  <c r="K271" i="1"/>
  <c r="N271" i="1" s="1"/>
  <c r="K272" i="1"/>
  <c r="N272" i="1" s="1"/>
  <c r="K256" i="1"/>
  <c r="N256" i="1" s="1"/>
  <c r="K257" i="1"/>
  <c r="N257" i="1" s="1"/>
  <c r="K258" i="1"/>
  <c r="N258" i="1" s="1"/>
  <c r="K259" i="1"/>
  <c r="N259" i="1" s="1"/>
  <c r="K260" i="1"/>
  <c r="N260" i="1" s="1"/>
  <c r="K261" i="1"/>
  <c r="N261" i="1" s="1"/>
  <c r="K262" i="1"/>
  <c r="N262" i="1" s="1"/>
  <c r="K244" i="1"/>
  <c r="N244" i="1" s="1"/>
  <c r="K245" i="1"/>
  <c r="N245" i="1" s="1"/>
  <c r="K246" i="1"/>
  <c r="N246" i="1" s="1"/>
  <c r="K247" i="1"/>
  <c r="N247" i="1" s="1"/>
  <c r="K248" i="1"/>
  <c r="N248" i="1" s="1"/>
  <c r="K249" i="1"/>
  <c r="N249" i="1" s="1"/>
  <c r="K250" i="1"/>
  <c r="N250" i="1" s="1"/>
  <c r="K251" i="1"/>
  <c r="N251" i="1" s="1"/>
  <c r="K252" i="1"/>
  <c r="N252" i="1" s="1"/>
  <c r="K253" i="1"/>
  <c r="N253" i="1" s="1"/>
  <c r="K232" i="1"/>
  <c r="N232" i="1" s="1"/>
  <c r="K233" i="1"/>
  <c r="N233" i="1" s="1"/>
  <c r="K234" i="1"/>
  <c r="N234" i="1" s="1"/>
  <c r="K235" i="1"/>
  <c r="N235" i="1" s="1"/>
  <c r="K236" i="1"/>
  <c r="N236" i="1" s="1"/>
  <c r="K237" i="1"/>
  <c r="N237" i="1" s="1"/>
  <c r="K238" i="1"/>
  <c r="N238" i="1" s="1"/>
  <c r="K239" i="1"/>
  <c r="N239" i="1" s="1"/>
  <c r="K240" i="1"/>
  <c r="N240" i="1" s="1"/>
  <c r="K241" i="1"/>
  <c r="N241" i="1" s="1"/>
  <c r="K213" i="1"/>
  <c r="N213" i="1" s="1"/>
  <c r="K214" i="1"/>
  <c r="N214" i="1" s="1"/>
  <c r="K215" i="1"/>
  <c r="N215" i="1" s="1"/>
  <c r="K216" i="1"/>
  <c r="N216" i="1" s="1"/>
  <c r="K217" i="1"/>
  <c r="N217" i="1" s="1"/>
  <c r="K218" i="1"/>
  <c r="N218" i="1" s="1"/>
  <c r="K219" i="1"/>
  <c r="N219" i="1" s="1"/>
  <c r="K220" i="1"/>
  <c r="N220" i="1" s="1"/>
  <c r="K221" i="1"/>
  <c r="N221" i="1" s="1"/>
  <c r="K222" i="1"/>
  <c r="N222" i="1" s="1"/>
  <c r="K223" i="1"/>
  <c r="N223" i="1" s="1"/>
  <c r="K224" i="1"/>
  <c r="N224" i="1" s="1"/>
  <c r="K225" i="1"/>
  <c r="N225" i="1" s="1"/>
  <c r="K226" i="1"/>
  <c r="N226" i="1" s="1"/>
  <c r="K227" i="1"/>
  <c r="N227" i="1" s="1"/>
  <c r="K228" i="1"/>
  <c r="N228" i="1" s="1"/>
  <c r="K229" i="1"/>
  <c r="N229" i="1" s="1"/>
  <c r="K208" i="1"/>
  <c r="N208" i="1" s="1"/>
  <c r="K209" i="1"/>
  <c r="N209" i="1" s="1"/>
  <c r="K210" i="1"/>
  <c r="N210" i="1" s="1"/>
  <c r="K191" i="1"/>
  <c r="N191" i="1" s="1"/>
  <c r="K192" i="1"/>
  <c r="N192" i="1" s="1"/>
  <c r="K193" i="1"/>
  <c r="N193" i="1" s="1"/>
  <c r="K194" i="1"/>
  <c r="N194" i="1" s="1"/>
  <c r="K195" i="1"/>
  <c r="N195" i="1" s="1"/>
  <c r="K196" i="1"/>
  <c r="N196" i="1" s="1"/>
  <c r="K197" i="1"/>
  <c r="N197" i="1" s="1"/>
  <c r="K198" i="1"/>
  <c r="N198" i="1" s="1"/>
  <c r="K199" i="1"/>
  <c r="N199" i="1" s="1"/>
  <c r="K200" i="1"/>
  <c r="N200" i="1" s="1"/>
  <c r="K201" i="1"/>
  <c r="N201" i="1" s="1"/>
  <c r="K202" i="1"/>
  <c r="N202" i="1" s="1"/>
  <c r="K203" i="1"/>
  <c r="N203" i="1" s="1"/>
  <c r="K204" i="1"/>
  <c r="N204" i="1" s="1"/>
  <c r="K205" i="1"/>
  <c r="N205" i="1" s="1"/>
  <c r="K173" i="1"/>
  <c r="N173" i="1" s="1"/>
  <c r="K174" i="1"/>
  <c r="N174" i="1" s="1"/>
  <c r="K175" i="1"/>
  <c r="N175" i="1" s="1"/>
  <c r="K176" i="1"/>
  <c r="N176" i="1" s="1"/>
  <c r="K177" i="1"/>
  <c r="N177" i="1" s="1"/>
  <c r="K178" i="1"/>
  <c r="N178" i="1" s="1"/>
  <c r="K179" i="1"/>
  <c r="N179" i="1" s="1"/>
  <c r="K180" i="1"/>
  <c r="N180" i="1" s="1"/>
  <c r="K181" i="1"/>
  <c r="N181" i="1" s="1"/>
  <c r="K182" i="1"/>
  <c r="N182" i="1" s="1"/>
  <c r="K183" i="1"/>
  <c r="N183" i="1" s="1"/>
  <c r="K184" i="1"/>
  <c r="N184" i="1" s="1"/>
  <c r="K185" i="1"/>
  <c r="N185" i="1" s="1"/>
  <c r="K186" i="1"/>
  <c r="N186" i="1" s="1"/>
  <c r="K187" i="1"/>
  <c r="N187" i="1" s="1"/>
  <c r="K188" i="1"/>
  <c r="N188" i="1" s="1"/>
  <c r="K165" i="1"/>
  <c r="N165" i="1" s="1"/>
  <c r="K166" i="1"/>
  <c r="N166" i="1" s="1"/>
  <c r="K167" i="1"/>
  <c r="N167" i="1" s="1"/>
  <c r="K168" i="1"/>
  <c r="N168" i="1" s="1"/>
  <c r="K169" i="1"/>
  <c r="N169" i="1" s="1"/>
  <c r="K170" i="1"/>
  <c r="N170" i="1" s="1"/>
  <c r="K98" i="1"/>
  <c r="N98" i="1" s="1"/>
  <c r="K99" i="1"/>
  <c r="N99" i="1" s="1"/>
  <c r="K100" i="1"/>
  <c r="N100" i="1" s="1"/>
  <c r="K101" i="1"/>
  <c r="N101" i="1" s="1"/>
  <c r="K102" i="1"/>
  <c r="N102" i="1" s="1"/>
  <c r="K103" i="1"/>
  <c r="N103" i="1" s="1"/>
  <c r="K104" i="1"/>
  <c r="N104" i="1" s="1"/>
  <c r="K105" i="1"/>
  <c r="N105" i="1" s="1"/>
  <c r="K106" i="1"/>
  <c r="N106" i="1" s="1"/>
  <c r="K107" i="1"/>
  <c r="N107" i="1" s="1"/>
  <c r="K108" i="1"/>
  <c r="N108" i="1" s="1"/>
  <c r="K109" i="1"/>
  <c r="N109" i="1" s="1"/>
  <c r="K110" i="1"/>
  <c r="N110" i="1" s="1"/>
  <c r="K111" i="1"/>
  <c r="N111" i="1" s="1"/>
  <c r="K112" i="1"/>
  <c r="N112" i="1" s="1"/>
  <c r="K113" i="1"/>
  <c r="N113" i="1" s="1"/>
  <c r="K114" i="1"/>
  <c r="N114" i="1" s="1"/>
  <c r="K115" i="1"/>
  <c r="N115" i="1" s="1"/>
  <c r="K116" i="1"/>
  <c r="N116" i="1" s="1"/>
  <c r="K117" i="1"/>
  <c r="N117" i="1" s="1"/>
  <c r="K118" i="1"/>
  <c r="N118" i="1" s="1"/>
  <c r="K119" i="1"/>
  <c r="N119" i="1" s="1"/>
  <c r="K120" i="1"/>
  <c r="N120" i="1" s="1"/>
  <c r="K121" i="1"/>
  <c r="N121" i="1" s="1"/>
  <c r="K122" i="1"/>
  <c r="N122" i="1" s="1"/>
  <c r="K123" i="1"/>
  <c r="N123" i="1" s="1"/>
  <c r="K124" i="1"/>
  <c r="N124" i="1" s="1"/>
  <c r="K125" i="1"/>
  <c r="N125" i="1" s="1"/>
  <c r="K126" i="1"/>
  <c r="N126" i="1" s="1"/>
  <c r="K127" i="1"/>
  <c r="N127" i="1" s="1"/>
  <c r="K128" i="1"/>
  <c r="N128" i="1" s="1"/>
  <c r="K129" i="1"/>
  <c r="N129" i="1" s="1"/>
  <c r="K130" i="1"/>
  <c r="N130" i="1" s="1"/>
  <c r="K131" i="1"/>
  <c r="N131" i="1" s="1"/>
  <c r="K132" i="1"/>
  <c r="N132" i="1" s="1"/>
  <c r="K133" i="1"/>
  <c r="N133" i="1" s="1"/>
  <c r="K134" i="1"/>
  <c r="N134" i="1" s="1"/>
  <c r="K135" i="1"/>
  <c r="N135" i="1" s="1"/>
  <c r="K136" i="1"/>
  <c r="N136" i="1" s="1"/>
  <c r="K137" i="1"/>
  <c r="N137" i="1" s="1"/>
  <c r="K138" i="1"/>
  <c r="N138" i="1" s="1"/>
  <c r="K139" i="1"/>
  <c r="N139" i="1" s="1"/>
  <c r="K140" i="1"/>
  <c r="N140" i="1" s="1"/>
  <c r="K141" i="1"/>
  <c r="N141" i="1" s="1"/>
  <c r="K142" i="1"/>
  <c r="N142" i="1" s="1"/>
  <c r="K143" i="1"/>
  <c r="N143" i="1" s="1"/>
  <c r="K144" i="1"/>
  <c r="N144" i="1" s="1"/>
  <c r="K145" i="1"/>
  <c r="N145" i="1" s="1"/>
  <c r="K146" i="1"/>
  <c r="N146" i="1" s="1"/>
  <c r="K147" i="1"/>
  <c r="N147" i="1" s="1"/>
  <c r="K148" i="1"/>
  <c r="N148" i="1" s="1"/>
  <c r="K149" i="1"/>
  <c r="N149" i="1" s="1"/>
  <c r="K150" i="1"/>
  <c r="N150" i="1" s="1"/>
  <c r="K151" i="1"/>
  <c r="N151" i="1" s="1"/>
  <c r="K152" i="1"/>
  <c r="N152" i="1" s="1"/>
  <c r="K153" i="1"/>
  <c r="N153" i="1" s="1"/>
  <c r="K154" i="1"/>
  <c r="N154" i="1" s="1"/>
  <c r="K155" i="1"/>
  <c r="N155" i="1" s="1"/>
  <c r="K156" i="1"/>
  <c r="N156" i="1" s="1"/>
  <c r="K157" i="1"/>
  <c r="N157" i="1" s="1"/>
  <c r="K158" i="1"/>
  <c r="N158" i="1" s="1"/>
  <c r="K159" i="1"/>
  <c r="N159" i="1" s="1"/>
  <c r="K160" i="1"/>
  <c r="N160" i="1" s="1"/>
  <c r="K161" i="1"/>
  <c r="N161" i="1" s="1"/>
  <c r="K162" i="1"/>
  <c r="N162" i="1" s="1"/>
  <c r="K75" i="1"/>
  <c r="N75" i="1" s="1"/>
  <c r="K76" i="1"/>
  <c r="N76" i="1" s="1"/>
  <c r="K77" i="1"/>
  <c r="N77" i="1" s="1"/>
  <c r="K78" i="1"/>
  <c r="N78" i="1" s="1"/>
  <c r="K79" i="1"/>
  <c r="N79" i="1" s="1"/>
  <c r="K80" i="1"/>
  <c r="N80" i="1" s="1"/>
  <c r="K81" i="1"/>
  <c r="N81" i="1" s="1"/>
  <c r="K82" i="1"/>
  <c r="N82" i="1" s="1"/>
  <c r="K83" i="1"/>
  <c r="N83" i="1" s="1"/>
  <c r="K84" i="1"/>
  <c r="N84" i="1" s="1"/>
  <c r="K85" i="1"/>
  <c r="N85" i="1" s="1"/>
  <c r="K86" i="1"/>
  <c r="N86" i="1" s="1"/>
  <c r="K87" i="1"/>
  <c r="N87" i="1" s="1"/>
  <c r="K26" i="1"/>
  <c r="N26" i="1" s="1"/>
  <c r="K27" i="1"/>
  <c r="N27" i="1" s="1"/>
  <c r="K28" i="1"/>
  <c r="N28" i="1" s="1"/>
  <c r="K29" i="1"/>
  <c r="N29" i="1" s="1"/>
  <c r="K30" i="1"/>
  <c r="N30" i="1" s="1"/>
  <c r="K31" i="1"/>
  <c r="N31" i="1" s="1"/>
  <c r="K32" i="1"/>
  <c r="N32" i="1" s="1"/>
  <c r="K33" i="1"/>
  <c r="N33" i="1" s="1"/>
  <c r="K34" i="1"/>
  <c r="N34" i="1" s="1"/>
  <c r="K35" i="1"/>
  <c r="N35" i="1" s="1"/>
  <c r="K36" i="1"/>
  <c r="N36" i="1" s="1"/>
  <c r="K37" i="1"/>
  <c r="N37" i="1" s="1"/>
  <c r="K38" i="1"/>
  <c r="N38" i="1" s="1"/>
  <c r="K39" i="1"/>
  <c r="N39" i="1" s="1"/>
  <c r="K40" i="1"/>
  <c r="N40" i="1" s="1"/>
  <c r="K41" i="1"/>
  <c r="N41" i="1" s="1"/>
  <c r="K42" i="1"/>
  <c r="N42" i="1" s="1"/>
  <c r="K43" i="1"/>
  <c r="N43" i="1" s="1"/>
  <c r="K44" i="1"/>
  <c r="N44" i="1" s="1"/>
  <c r="K45" i="1"/>
  <c r="N45" i="1" s="1"/>
  <c r="K46" i="1"/>
  <c r="N46" i="1" s="1"/>
  <c r="K47" i="1"/>
  <c r="N47" i="1" s="1"/>
  <c r="K48" i="1"/>
  <c r="N48" i="1" s="1"/>
  <c r="K49" i="1"/>
  <c r="N49" i="1" s="1"/>
  <c r="K50" i="1"/>
  <c r="N50" i="1" s="1"/>
  <c r="K51" i="1"/>
  <c r="N51" i="1" s="1"/>
  <c r="K52" i="1"/>
  <c r="N52" i="1" s="1"/>
  <c r="K53" i="1"/>
  <c r="N53" i="1" s="1"/>
  <c r="K54" i="1"/>
  <c r="N54" i="1" s="1"/>
  <c r="K55" i="1"/>
  <c r="N55" i="1" s="1"/>
  <c r="K56" i="1"/>
  <c r="N56" i="1" s="1"/>
  <c r="K57" i="1"/>
  <c r="N57" i="1" s="1"/>
  <c r="K58" i="1"/>
  <c r="N58" i="1" s="1"/>
  <c r="K59" i="1"/>
  <c r="N59" i="1" s="1"/>
  <c r="K60" i="1"/>
  <c r="N60" i="1" s="1"/>
  <c r="K61" i="1"/>
  <c r="N61" i="1" s="1"/>
  <c r="K62" i="1"/>
  <c r="N62" i="1" s="1"/>
  <c r="K63" i="1"/>
  <c r="N63" i="1" s="1"/>
  <c r="K64" i="1"/>
  <c r="N64" i="1" s="1"/>
  <c r="K65" i="1"/>
  <c r="N65" i="1" s="1"/>
  <c r="K66" i="1"/>
  <c r="N66" i="1" s="1"/>
  <c r="K67" i="1"/>
  <c r="N67" i="1" s="1"/>
  <c r="K68" i="1"/>
  <c r="N68" i="1" s="1"/>
  <c r="K69" i="1"/>
  <c r="N69" i="1" s="1"/>
  <c r="K70" i="1"/>
  <c r="N70" i="1" s="1"/>
  <c r="K71" i="1"/>
  <c r="N71" i="1" s="1"/>
  <c r="K72" i="1"/>
  <c r="N72" i="1" s="1"/>
  <c r="K18" i="1"/>
  <c r="N18" i="1" s="1"/>
  <c r="K19" i="1"/>
  <c r="N19" i="1" s="1"/>
  <c r="K20" i="1"/>
  <c r="N20" i="1" s="1"/>
  <c r="K21" i="1"/>
  <c r="N21" i="1" s="1"/>
  <c r="K22" i="1"/>
  <c r="N22" i="1" s="1"/>
  <c r="K23" i="1"/>
  <c r="N23" i="1" s="1"/>
  <c r="K13" i="1"/>
  <c r="N13" i="1" s="1"/>
  <c r="K14" i="1"/>
  <c r="N14" i="1" s="1"/>
  <c r="K15" i="1"/>
  <c r="N15" i="1" s="1"/>
  <c r="M294" i="1" l="1"/>
  <c r="M255" i="1"/>
  <c r="K294" i="1"/>
  <c r="N294" i="1" s="1"/>
  <c r="K255" i="1"/>
  <c r="N255" i="1" s="1"/>
  <c r="G88" i="1" l="1"/>
  <c r="H88" i="1"/>
  <c r="I88" i="1"/>
  <c r="J88" i="1"/>
  <c r="L88" i="1"/>
  <c r="G275" i="1"/>
  <c r="H275" i="1"/>
  <c r="I275" i="1"/>
  <c r="J275" i="1"/>
  <c r="L275" i="1"/>
  <c r="G309" i="1"/>
  <c r="H309" i="1"/>
  <c r="I309" i="1"/>
  <c r="J309" i="1"/>
  <c r="L309" i="1"/>
  <c r="G9" i="1"/>
  <c r="H9" i="1"/>
  <c r="I9" i="1"/>
  <c r="J9" i="1"/>
  <c r="L9" i="1"/>
  <c r="L312" i="1" l="1"/>
  <c r="L327" i="1" s="1"/>
  <c r="H312" i="1"/>
  <c r="H327" i="1" s="1"/>
  <c r="J312" i="1"/>
  <c r="J327" i="1" s="1"/>
  <c r="I312" i="1"/>
  <c r="I327" i="1" s="1"/>
  <c r="G312" i="1"/>
  <c r="G327" i="1" s="1"/>
  <c r="M207" i="1" l="1"/>
  <c r="K207" i="1"/>
  <c r="N207" i="1" s="1"/>
  <c r="M164" i="1" l="1"/>
  <c r="M172" i="1"/>
  <c r="M190" i="1"/>
  <c r="M212" i="1"/>
  <c r="M231" i="1"/>
  <c r="M243" i="1"/>
  <c r="M264" i="1"/>
  <c r="M266" i="1"/>
  <c r="M274" i="1"/>
  <c r="M17" i="1"/>
  <c r="K264" i="1"/>
  <c r="N264" i="1" s="1"/>
  <c r="K212" i="1"/>
  <c r="N212" i="1" s="1"/>
  <c r="M328" i="1" l="1"/>
  <c r="M12" i="1"/>
  <c r="M25" i="1"/>
  <c r="M74" i="1"/>
  <c r="M97" i="1"/>
  <c r="M278" i="1"/>
  <c r="M8" i="1"/>
  <c r="M9" i="1" s="1"/>
  <c r="K328" i="1"/>
  <c r="M309" i="1" l="1"/>
  <c r="M275" i="1"/>
  <c r="M88" i="1"/>
  <c r="G326" i="1"/>
  <c r="H326" i="1"/>
  <c r="I326" i="1"/>
  <c r="J326" i="1"/>
  <c r="K326" i="1"/>
  <c r="L326" i="1"/>
  <c r="M326" i="1"/>
  <c r="N326" i="1"/>
  <c r="F326" i="1"/>
  <c r="M312" i="1" l="1"/>
  <c r="M327" i="1" s="1"/>
  <c r="F309" i="1"/>
  <c r="K278" i="1" l="1"/>
  <c r="K164" i="1"/>
  <c r="N164" i="1" s="1"/>
  <c r="K172" i="1"/>
  <c r="N172" i="1" s="1"/>
  <c r="K190" i="1"/>
  <c r="N190" i="1" s="1"/>
  <c r="K231" i="1"/>
  <c r="N231" i="1" s="1"/>
  <c r="K243" i="1"/>
  <c r="N243" i="1" s="1"/>
  <c r="K266" i="1"/>
  <c r="N266" i="1" s="1"/>
  <c r="K274" i="1"/>
  <c r="N274" i="1" s="1"/>
  <c r="K97" i="1"/>
  <c r="K17" i="1"/>
  <c r="N17" i="1" s="1"/>
  <c r="K25" i="1"/>
  <c r="N25" i="1" s="1"/>
  <c r="K74" i="1"/>
  <c r="N74" i="1" s="1"/>
  <c r="K12" i="1"/>
  <c r="K8" i="1"/>
  <c r="K9" i="1" s="1"/>
  <c r="K275" i="1" l="1"/>
  <c r="K88" i="1"/>
  <c r="K309" i="1"/>
  <c r="N12" i="1"/>
  <c r="N88" i="1" s="1"/>
  <c r="N97" i="1"/>
  <c r="N275" i="1" s="1"/>
  <c r="N8" i="1"/>
  <c r="N9" i="1" s="1"/>
  <c r="N278" i="1"/>
  <c r="N309" i="1" s="1"/>
  <c r="F275" i="1"/>
  <c r="F9" i="1"/>
  <c r="K312" i="1" l="1"/>
  <c r="K327" i="1" s="1"/>
  <c r="N312" i="1"/>
  <c r="N327" i="1" s="1"/>
  <c r="G335" i="1"/>
  <c r="F88" i="1"/>
  <c r="F312" i="1" s="1"/>
  <c r="F327" i="1" l="1"/>
  <c r="M335" i="1"/>
</calcChain>
</file>

<file path=xl/sharedStrings.xml><?xml version="1.0" encoding="utf-8"?>
<sst xmlns="http://schemas.openxmlformats.org/spreadsheetml/2006/main" count="865" uniqueCount="177">
  <si>
    <t>Wäh-rung</t>
  </si>
  <si>
    <t>Buchwert 31.12.         (t-1)</t>
  </si>
  <si>
    <t>Zugang          (t)</t>
  </si>
  <si>
    <t>Tilgung          (t)</t>
  </si>
  <si>
    <t>1.1  ... von Trägern des öffentlichen Rechts</t>
  </si>
  <si>
    <t>1.4.1  … im Inland</t>
  </si>
  <si>
    <t>1.4.2  … im Ausland</t>
  </si>
  <si>
    <t>1.5  … von Sonstigen</t>
  </si>
  <si>
    <t>Zwischensumme</t>
  </si>
  <si>
    <r>
      <rPr>
        <sz val="10"/>
        <rFont val="Verdana"/>
        <family val="2"/>
      </rPr>
      <t>1.1.1  … von Bund, Bundesfonds, Bundeskammern</t>
    </r>
  </si>
  <si>
    <r>
      <rPr>
        <sz val="10"/>
        <rFont val="Verdana"/>
        <family val="2"/>
      </rPr>
      <t>1.1.2  … von Ländern, Landesfonds, Landeskammern</t>
    </r>
  </si>
  <si>
    <r>
      <rPr>
        <sz val="10"/>
        <rFont val="Verdana"/>
        <family val="2"/>
      </rPr>
      <t>1.1.3  … von Gemeinden und Gemeindeverbänden</t>
    </r>
  </si>
  <si>
    <r>
      <rPr>
        <sz val="10"/>
        <rFont val="Verdana"/>
        <family val="2"/>
      </rPr>
      <t>1.1.4  … von Sozialversicherungsträgern</t>
    </r>
  </si>
  <si>
    <r>
      <rPr>
        <sz val="10"/>
        <rFont val="Verdana"/>
        <family val="2"/>
      </rPr>
      <t>1.1.5  … von sonstigen Trägern öffentlichen Rechts</t>
    </r>
  </si>
  <si>
    <r>
      <rPr>
        <sz val="10"/>
        <rFont val="Verdana"/>
        <family val="2"/>
      </rPr>
      <t>1.2  … von Beteiligungen der Gebietskörperschaft (ohne Finanzunternehmen)</t>
    </r>
  </si>
  <si>
    <r>
      <rPr>
        <sz val="10"/>
        <rFont val="Verdana"/>
        <family val="2"/>
      </rPr>
      <t>1.3  … von Unternehmen (ohne Beteiligungen und ohne Finanzunternehmen)</t>
    </r>
  </si>
  <si>
    <r>
      <rPr>
        <sz val="10"/>
        <rFont val="Verdana"/>
        <family val="2"/>
      </rPr>
      <t>1.4  … von Finanzunternehmen</t>
    </r>
  </si>
  <si>
    <r>
      <rPr>
        <b/>
        <sz val="10"/>
        <rFont val="Verdana"/>
        <family val="2"/>
      </rPr>
      <t>2. Finanzschulden für den
laufenden Aufwand</t>
    </r>
  </si>
  <si>
    <t>Schulden-dienst-ersätze (t)</t>
  </si>
  <si>
    <t>Laufzeit (von-bis)</t>
  </si>
  <si>
    <t>1. Darlehen für Investitionszwecke</t>
  </si>
  <si>
    <t>Buchwert 31.12.      (t)</t>
  </si>
  <si>
    <t>Träger des öffentlichen Rechts / Finanzunternehmen</t>
  </si>
  <si>
    <t>Bundesministerium f. Finanzen - ehem. Deutsche Bau- u. Bodenbank</t>
  </si>
  <si>
    <t>Land Salzburg WFG 1954</t>
  </si>
  <si>
    <t>Land Salzburg WFG 1990</t>
  </si>
  <si>
    <t>Land Salzburg</t>
  </si>
  <si>
    <t>Land Salzburg WFG 1990 Einzelwohnungssanierungen</t>
  </si>
  <si>
    <t>Land Salzburg WFG 1990 Thermische Sanierung</t>
  </si>
  <si>
    <t>EUR</t>
  </si>
  <si>
    <t>Wasserwirtschaftfond</t>
  </si>
  <si>
    <t>UniCredit Bank Austria 880230</t>
  </si>
  <si>
    <t>UniCredit Bank Austria 880485</t>
  </si>
  <si>
    <t>UniCredit Bank Austria 880486</t>
  </si>
  <si>
    <t>UniCredit Bank Austria 880640</t>
  </si>
  <si>
    <t>UniCredit Bank Austria 890012</t>
  </si>
  <si>
    <t>UniCredit Bank Austria 900197</t>
  </si>
  <si>
    <t>UniCredit Bank Austria 910312</t>
  </si>
  <si>
    <t>UniCredit Bank Austria 910459</t>
  </si>
  <si>
    <t>BAWAG PSK 880214</t>
  </si>
  <si>
    <t>Kommunalkredit 880638</t>
  </si>
  <si>
    <t>Kommunalkredit 890508</t>
  </si>
  <si>
    <t>Kommunalkredit 900286</t>
  </si>
  <si>
    <t>Kommunalkredit 900360</t>
  </si>
  <si>
    <t>Kommunalkredit 910458</t>
  </si>
  <si>
    <t>Austrian Anadi Bank 900574</t>
  </si>
  <si>
    <t>UniCredit Bank Austria</t>
  </si>
  <si>
    <t>BAWAG PSK</t>
  </si>
  <si>
    <t>Kommunalkredit</t>
  </si>
  <si>
    <t>Hypo Tirol Bank AG</t>
  </si>
  <si>
    <t>Hypo Steiermark</t>
  </si>
  <si>
    <t>VB RB Oberbayern</t>
  </si>
  <si>
    <t>FMS Wertmanagement AöR</t>
  </si>
  <si>
    <t>Ansatz und Konto</t>
  </si>
  <si>
    <t>Summe Schuldendienst</t>
  </si>
  <si>
    <t>Nettoschulden-dienst</t>
  </si>
  <si>
    <t>01600</t>
  </si>
  <si>
    <t>24000</t>
  </si>
  <si>
    <t>26900</t>
  </si>
  <si>
    <t>81500</t>
  </si>
  <si>
    <t>81700</t>
  </si>
  <si>
    <t>82100</t>
  </si>
  <si>
    <t>83100</t>
  </si>
  <si>
    <t>84000</t>
  </si>
  <si>
    <t>85100</t>
  </si>
  <si>
    <t>85200</t>
  </si>
  <si>
    <t>85900</t>
  </si>
  <si>
    <t>85930</t>
  </si>
  <si>
    <t>85940</t>
  </si>
  <si>
    <t>87900</t>
  </si>
  <si>
    <t>91400</t>
  </si>
  <si>
    <t>95000</t>
  </si>
  <si>
    <t>85990</t>
  </si>
  <si>
    <t>85300</t>
  </si>
  <si>
    <t>87010</t>
  </si>
  <si>
    <t>85910</t>
  </si>
  <si>
    <t>85920</t>
  </si>
  <si>
    <t>82400</t>
  </si>
  <si>
    <t>26300</t>
  </si>
  <si>
    <t>84900</t>
  </si>
  <si>
    <t>88800</t>
  </si>
  <si>
    <t>2.1  ... von Trägern des öffentlichen Rechts</t>
  </si>
  <si>
    <t>2.1.1  … von Bund, Bundesfonds, Bundeskammern</t>
  </si>
  <si>
    <t>2.1.2  … von Ländern, Landesfonds, Landeskammern</t>
  </si>
  <si>
    <t>2.1.3  … von Gemeinden und Gemeindeverbänden</t>
  </si>
  <si>
    <t>2.1.4  … von Sozialversicherungsträgern</t>
  </si>
  <si>
    <t>2.1.5  … von sonstigen Trägern öffentlichen Rechts</t>
  </si>
  <si>
    <t>2.2  … von Beteiligungen der Gebietskörperschaft (ohne Finanzunternehmen)</t>
  </si>
  <si>
    <t>2.3  … von Unternehmen (ohne Beteiligungen und ohne Finanzunternehmen)</t>
  </si>
  <si>
    <t>2.4  … von Finanzunternehmen</t>
  </si>
  <si>
    <t>2.4.1  … im Inland</t>
  </si>
  <si>
    <t>2.4.2  … im Ausland</t>
  </si>
  <si>
    <t>2.5  … von Sonstigen</t>
  </si>
  <si>
    <t>Davon ohne A85-89</t>
  </si>
  <si>
    <t>3.1  ... von Trägern des öffentlichen Rechts</t>
  </si>
  <si>
    <t>3.2  … von Finanzunternehmen</t>
  </si>
  <si>
    <t>3.2.1  … im Inland</t>
  </si>
  <si>
    <t>3.2.2  … im Ausland</t>
  </si>
  <si>
    <t>Zinsen           (t)</t>
  </si>
  <si>
    <t>Darlehenshöhe gesamt</t>
  </si>
  <si>
    <t>Raiffeisenverband Salzburg</t>
  </si>
  <si>
    <t>3. Finanzschulden gem.        §32 (2)</t>
  </si>
  <si>
    <t>Summe</t>
  </si>
  <si>
    <r>
      <t xml:space="preserve">KPC Förderungen </t>
    </r>
    <r>
      <rPr>
        <b/>
        <vertAlign val="superscript"/>
        <sz val="10"/>
        <rFont val="Verdana"/>
        <family val="2"/>
      </rPr>
      <t>1</t>
    </r>
  </si>
  <si>
    <r>
      <rPr>
        <vertAlign val="superscript"/>
        <sz val="10"/>
        <rFont val="Verdana"/>
        <family val="2"/>
      </rPr>
      <t>1</t>
    </r>
    <r>
      <rPr>
        <sz val="10"/>
        <rFont val="Verdana"/>
        <family val="2"/>
      </rPr>
      <t xml:space="preserve"> Die Stadt vereinnahmt im Rechnungsjahr 2020 voraussichtlich Siedlungswasserwirtschaftsförderungen des Bundes in Höhe von ca. 837.000,00. Diese sind gem. Förderungsrichtlinien nicht mehr an die Aufnahme eines Darlehens gebunden und können daher
  Fremdmittelaufnahmen nicht mehr zugeordnet werden</t>
    </r>
  </si>
  <si>
    <t>Angaben in Euro</t>
  </si>
  <si>
    <t>Anlage 6c -  Einzelnachweis über voraussichtliche Finanzschulden und Schuldendienst gem. § 32 Abs. 1 und 2 (Gemeinden)  2020  -  für Voranschlag 2021</t>
  </si>
  <si>
    <t>1941 - 2041</t>
  </si>
  <si>
    <t>1956 - 2026</t>
  </si>
  <si>
    <t>1959 - 2028</t>
  </si>
  <si>
    <t>1960 - 2032</t>
  </si>
  <si>
    <t>1995 - 2024</t>
  </si>
  <si>
    <t>1998 - 2040</t>
  </si>
  <si>
    <t>1999 - 2032</t>
  </si>
  <si>
    <t>2003 - 2044</t>
  </si>
  <si>
    <t>2006 - 2048</t>
  </si>
  <si>
    <t>2007 - 2042</t>
  </si>
  <si>
    <t>2015 - 2054</t>
  </si>
  <si>
    <t>2015 - 2025</t>
  </si>
  <si>
    <t>2014 - 2024</t>
  </si>
  <si>
    <t>2007 - 2022</t>
  </si>
  <si>
    <t>2008 - 2023</t>
  </si>
  <si>
    <t>2015 - 2022</t>
  </si>
  <si>
    <t>2015 - 2021</t>
  </si>
  <si>
    <t>2007 - 2027</t>
  </si>
  <si>
    <t>1996 - 2029</t>
  </si>
  <si>
    <t>1993 - 2026</t>
  </si>
  <si>
    <t>1993 - 2025</t>
  </si>
  <si>
    <t>1994 - 2025</t>
  </si>
  <si>
    <t>1994 - 2026</t>
  </si>
  <si>
    <t>1996 - 2028</t>
  </si>
  <si>
    <t>1997 - 2029</t>
  </si>
  <si>
    <t>2010 - 2029</t>
  </si>
  <si>
    <t>2010 - 2028</t>
  </si>
  <si>
    <t>2010 - 2026</t>
  </si>
  <si>
    <t>2010 - 2024</t>
  </si>
  <si>
    <t>2010 - 2030</t>
  </si>
  <si>
    <t>2010 - 2027</t>
  </si>
  <si>
    <t>2010 - 2023</t>
  </si>
  <si>
    <t>2010 - 2025</t>
  </si>
  <si>
    <t>2010 - 2022</t>
  </si>
  <si>
    <t>1995 - 2021</t>
  </si>
  <si>
    <t>1995 - 2020</t>
  </si>
  <si>
    <t>1998 - 2023</t>
  </si>
  <si>
    <t>2001 - 2026</t>
  </si>
  <si>
    <t>1999 - 2025</t>
  </si>
  <si>
    <t>2000 - 2026</t>
  </si>
  <si>
    <t>2001 - 2029</t>
  </si>
  <si>
    <t>2001 - 2028</t>
  </si>
  <si>
    <t>2015 - 2027</t>
  </si>
  <si>
    <t>2017 - 2025</t>
  </si>
  <si>
    <t>2006 - 2021</t>
  </si>
  <si>
    <t>2005 - 2020</t>
  </si>
  <si>
    <t>1997 - 2023</t>
  </si>
  <si>
    <t>2013 - 2023</t>
  </si>
  <si>
    <t>1992 - 2027</t>
  </si>
  <si>
    <t>1996 - 2027</t>
  </si>
  <si>
    <t>2018 - 2020</t>
  </si>
  <si>
    <t>1998 - 2024</t>
  </si>
  <si>
    <t>1999 - 2024</t>
  </si>
  <si>
    <t>2009 - 2024</t>
  </si>
  <si>
    <t>1989 - 2020</t>
  </si>
  <si>
    <t>1990 - 2020</t>
  </si>
  <si>
    <t>1990 - 2021</t>
  </si>
  <si>
    <t>1991 - 2021</t>
  </si>
  <si>
    <t>1992 - 2022</t>
  </si>
  <si>
    <t>1993 - 2023</t>
  </si>
  <si>
    <t>1990 - 2030</t>
  </si>
  <si>
    <t>1992 - 2020</t>
  </si>
  <si>
    <t>1991 - 2022</t>
  </si>
  <si>
    <t>1992 - 2021</t>
  </si>
  <si>
    <t>1992 - 2031</t>
  </si>
  <si>
    <t>1993 - 2024</t>
  </si>
  <si>
    <t>2011 - 2021</t>
  </si>
  <si>
    <t>Sbg Sparkasse</t>
  </si>
  <si>
    <t>Sbg Landeshyptothekenb.</t>
  </si>
  <si>
    <t>Darl. Nr.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</si>
</sst>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Times New Roman"/>
      <charset val="204"/>
    </font>
    <font>
      <b/>
      <sz val="11"/>
      <name val="Verdana"/>
      <family val="2"/>
    </font>
    <font>
      <sz val="10"/>
      <color rgb="FF000000"/>
      <name val="Verdana"/>
      <family val="2"/>
    </font>
    <font>
      <sz val="10"/>
      <name val="Verdana"/>
      <family val="2"/>
    </font>
    <font>
      <b/>
      <sz val="10"/>
      <name val="Verdana"/>
      <family val="2"/>
    </font>
    <font>
      <b/>
      <sz val="9"/>
      <name val="Verdana"/>
      <family val="2"/>
    </font>
    <font>
      <sz val="8"/>
      <name val="Verdana"/>
      <family val="2"/>
    </font>
    <font>
      <b/>
      <sz val="12"/>
      <name val="Verdana"/>
      <family val="2"/>
    </font>
    <font>
      <b/>
      <sz val="10"/>
      <color rgb="FF000000"/>
      <name val="Verdana"/>
      <family val="2"/>
    </font>
    <font>
      <vertAlign val="superscript"/>
      <sz val="10"/>
      <name val="Verdana"/>
      <family val="2"/>
    </font>
    <font>
      <b/>
      <vertAlign val="superscript"/>
      <sz val="10"/>
      <name val="Verdana"/>
      <family val="2"/>
    </font>
  </fonts>
  <fills count="4">
    <fill>
      <patternFill patternType="none"/>
    </fill>
    <fill>
      <patternFill patternType="gray125"/>
    </fill>
    <fill>
      <patternFill patternType="solid">
        <fgColor rgb="FFD9D9D9"/>
      </patternFill>
    </fill>
    <fill>
      <patternFill patternType="solid">
        <fgColor theme="0" tint="-0.14999847407452621"/>
        <bgColor indexed="64"/>
      </patternFill>
    </fill>
  </fills>
  <borders count="13">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left>
      <right style="thin">
        <color rgb="FF000000"/>
      </right>
      <top style="thin">
        <color rgb="FF000000"/>
      </top>
      <bottom style="thin">
        <color rgb="FF000000"/>
      </bottom>
      <diagonal/>
    </border>
    <border>
      <left style="thin">
        <color rgb="FF000000"/>
      </left>
      <right style="thin">
        <color rgb="FFD9D9D9"/>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87">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right" vertical="top" wrapText="1"/>
    </xf>
    <xf numFmtId="0" fontId="0" fillId="0" borderId="0" xfId="0" applyFill="1" applyBorder="1" applyAlignment="1">
      <alignment horizontal="right" vertical="top" wrapText="1"/>
    </xf>
    <xf numFmtId="4" fontId="2" fillId="0" borderId="0" xfId="0" applyNumberFormat="1" applyFont="1" applyFill="1" applyBorder="1" applyAlignment="1">
      <alignment horizontal="left" vertical="top"/>
    </xf>
    <xf numFmtId="4" fontId="0" fillId="0" borderId="0" xfId="0" applyNumberFormat="1" applyFill="1" applyBorder="1" applyAlignment="1">
      <alignment horizontal="left" vertical="top"/>
    </xf>
    <xf numFmtId="0" fontId="0" fillId="0" borderId="0" xfId="0" applyNumberFormat="1" applyFill="1" applyBorder="1" applyAlignment="1">
      <alignment horizontal="left" vertical="top"/>
    </xf>
    <xf numFmtId="0" fontId="2" fillId="0" borderId="0" xfId="0" applyFont="1" applyFill="1" applyBorder="1" applyAlignment="1">
      <alignment horizontal="center" vertical="top"/>
    </xf>
    <xf numFmtId="0" fontId="0" fillId="0" borderId="0" xfId="0" applyFill="1" applyBorder="1" applyAlignment="1">
      <alignment horizontal="center" vertical="top"/>
    </xf>
    <xf numFmtId="0" fontId="1"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49" fontId="2" fillId="3" borderId="8"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top" wrapText="1"/>
    </xf>
    <xf numFmtId="49" fontId="0" fillId="0" borderId="0" xfId="0" applyNumberFormat="1" applyFill="1" applyBorder="1" applyAlignment="1">
      <alignment horizontal="center" vertical="top" wrapText="1"/>
    </xf>
    <xf numFmtId="0" fontId="4" fillId="0" borderId="8" xfId="0" applyFont="1" applyFill="1" applyBorder="1" applyAlignment="1">
      <alignment horizontal="left" vertical="center" wrapText="1"/>
    </xf>
    <xf numFmtId="0" fontId="4" fillId="0" borderId="8" xfId="0" applyFont="1" applyFill="1" applyBorder="1" applyAlignment="1">
      <alignment horizontal="right" vertical="center" wrapText="1"/>
    </xf>
    <xf numFmtId="49" fontId="4"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4" fontId="2" fillId="0" borderId="8" xfId="0" applyNumberFormat="1" applyFont="1" applyFill="1" applyBorder="1" applyAlignment="1">
      <alignment vertical="center"/>
    </xf>
    <xf numFmtId="4" fontId="2" fillId="0" borderId="8" xfId="0" applyNumberFormat="1" applyFont="1" applyFill="1" applyBorder="1" applyAlignment="1">
      <alignment horizontal="left" vertical="center"/>
    </xf>
    <xf numFmtId="0" fontId="0" fillId="0" borderId="0" xfId="0" applyFill="1" applyBorder="1" applyAlignment="1">
      <alignment horizontal="left"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right" vertical="center" wrapText="1"/>
    </xf>
    <xf numFmtId="49" fontId="3" fillId="0" borderId="8"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4" fontId="8" fillId="0" borderId="8" xfId="0" applyNumberFormat="1" applyFont="1" applyFill="1" applyBorder="1" applyAlignment="1">
      <alignment vertical="center"/>
    </xf>
    <xf numFmtId="4" fontId="8" fillId="0" borderId="8" xfId="0" applyNumberFormat="1" applyFont="1" applyFill="1" applyBorder="1" applyAlignment="1">
      <alignment horizontal="left" vertical="center"/>
    </xf>
    <xf numFmtId="0" fontId="2" fillId="0" borderId="8"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2" fillId="0" borderId="8"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8" fillId="0" borderId="1" xfId="0" applyNumberFormat="1" applyFont="1" applyFill="1" applyBorder="1" applyAlignment="1">
      <alignment vertical="center" wrapText="1"/>
    </xf>
    <xf numFmtId="4" fontId="2" fillId="0" borderId="1"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right"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vertical="center" wrapText="1"/>
    </xf>
    <xf numFmtId="4" fontId="2"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right"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 fontId="8" fillId="0" borderId="2" xfId="0" applyNumberFormat="1" applyFont="1" applyFill="1" applyBorder="1" applyAlignment="1">
      <alignment vertical="center" wrapText="1"/>
    </xf>
    <xf numFmtId="0" fontId="4" fillId="2" borderId="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right" vertical="center" wrapText="1"/>
    </xf>
    <xf numFmtId="49" fontId="4" fillId="2" borderId="7"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 fontId="8" fillId="2" borderId="2" xfId="0" applyNumberFormat="1" applyFont="1" applyFill="1" applyBorder="1" applyAlignment="1">
      <alignment vertical="center" wrapText="1"/>
    </xf>
    <xf numFmtId="4" fontId="2" fillId="2" borderId="4"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5"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2" xfId="0" applyFont="1" applyFill="1" applyBorder="1" applyAlignment="1">
      <alignment horizontal="right" vertical="center" wrapText="1"/>
    </xf>
    <xf numFmtId="49" fontId="4"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4" fontId="8" fillId="2" borderId="12" xfId="0" applyNumberFormat="1" applyFont="1" applyFill="1" applyBorder="1" applyAlignment="1">
      <alignment horizontal="left" vertical="center" wrapText="1"/>
    </xf>
    <xf numFmtId="4" fontId="2" fillId="2" borderId="12" xfId="0" applyNumberFormat="1"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right" vertical="center" wrapText="1"/>
    </xf>
    <xf numFmtId="49" fontId="4"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4" fontId="8" fillId="2" borderId="8" xfId="0" applyNumberFormat="1" applyFont="1" applyFill="1" applyBorder="1" applyAlignment="1">
      <alignment horizontal="left" vertical="center" wrapText="1"/>
    </xf>
    <xf numFmtId="4" fontId="2" fillId="2" borderId="8" xfId="0" applyNumberFormat="1" applyFont="1" applyFill="1" applyBorder="1" applyAlignment="1">
      <alignment horizontal="left" vertical="center" wrapText="1"/>
    </xf>
    <xf numFmtId="0" fontId="3" fillId="0" borderId="0" xfId="0" applyFont="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1" fillId="0" borderId="8" xfId="0" applyFont="1" applyFill="1" applyBorder="1" applyAlignment="1">
      <alignment horizontal="right" vertical="center"/>
    </xf>
    <xf numFmtId="0" fontId="6" fillId="0" borderId="8"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1"/>
  <sheetViews>
    <sheetView tabSelected="1" view="pageBreakPreview" zoomScale="60" zoomScaleNormal="85" workbookViewId="0">
      <selection activeCell="C5" sqref="C5"/>
    </sheetView>
  </sheetViews>
  <sheetFormatPr baseColWidth="10" defaultColWidth="9.28515625" defaultRowHeight="12.85" x14ac:dyDescent="0.2"/>
  <cols>
    <col min="1" max="1" width="29" style="1" customWidth="1"/>
    <col min="2" max="2" width="25.28515625" style="1" customWidth="1"/>
    <col min="3" max="3" width="16" style="4" bestFit="1" customWidth="1"/>
    <col min="4" max="4" width="9.140625" style="16" customWidth="1"/>
    <col min="5" max="5" width="6.85546875" style="9" customWidth="1"/>
    <col min="6" max="6" width="20.28515625" style="6" bestFit="1" customWidth="1"/>
    <col min="7" max="9" width="18.85546875" style="6" bestFit="1" customWidth="1"/>
    <col min="10" max="10" width="18.5703125" style="6" bestFit="1" customWidth="1"/>
    <col min="11" max="11" width="18.85546875" style="6" bestFit="1" customWidth="1"/>
    <col min="12" max="12" width="16.7109375" style="6" bestFit="1" customWidth="1"/>
    <col min="13" max="14" width="18.85546875" style="6" bestFit="1" customWidth="1"/>
    <col min="15" max="15" width="13.5703125" style="6" customWidth="1"/>
  </cols>
  <sheetData>
    <row r="1" spans="1:15" ht="15" x14ac:dyDescent="0.2">
      <c r="A1" s="81" t="s">
        <v>106</v>
      </c>
      <c r="B1" s="82"/>
      <c r="C1" s="82"/>
      <c r="D1" s="82"/>
      <c r="E1" s="82"/>
      <c r="F1" s="82"/>
      <c r="G1" s="82"/>
      <c r="H1" s="82"/>
      <c r="I1" s="82"/>
      <c r="J1" s="82"/>
      <c r="K1" s="82"/>
      <c r="L1" s="82"/>
      <c r="M1" s="82"/>
      <c r="N1" s="82"/>
      <c r="O1" s="83"/>
    </row>
    <row r="2" spans="1:15" x14ac:dyDescent="0.2">
      <c r="A2" s="85" t="s">
        <v>105</v>
      </c>
      <c r="B2" s="85"/>
      <c r="C2" s="85"/>
      <c r="D2" s="85"/>
      <c r="E2" s="85"/>
      <c r="F2" s="85"/>
      <c r="G2" s="85"/>
      <c r="H2" s="85"/>
      <c r="I2" s="85"/>
      <c r="J2" s="85"/>
      <c r="K2" s="85"/>
      <c r="L2" s="85"/>
      <c r="M2" s="85"/>
      <c r="N2" s="85"/>
      <c r="O2" s="85"/>
    </row>
    <row r="3" spans="1:15" ht="13.55" x14ac:dyDescent="0.2">
      <c r="A3" s="84"/>
      <c r="B3" s="84"/>
      <c r="C3" s="84"/>
      <c r="D3" s="84"/>
      <c r="E3" s="84"/>
      <c r="F3" s="84"/>
      <c r="G3" s="84"/>
      <c r="H3" s="84"/>
      <c r="I3" s="84"/>
      <c r="J3" s="84"/>
      <c r="K3" s="84"/>
      <c r="L3" s="84"/>
      <c r="M3" s="84"/>
      <c r="N3" s="84"/>
      <c r="O3" s="84"/>
    </row>
    <row r="4" spans="1:15" s="13" customFormat="1" ht="38.5" x14ac:dyDescent="0.2">
      <c r="A4" s="10"/>
      <c r="B4" s="11" t="s">
        <v>22</v>
      </c>
      <c r="C4" s="11" t="s">
        <v>176</v>
      </c>
      <c r="D4" s="14" t="s">
        <v>53</v>
      </c>
      <c r="E4" s="11" t="s">
        <v>0</v>
      </c>
      <c r="F4" s="12" t="s">
        <v>99</v>
      </c>
      <c r="G4" s="12" t="s">
        <v>1</v>
      </c>
      <c r="H4" s="12" t="s">
        <v>2</v>
      </c>
      <c r="I4" s="12" t="s">
        <v>3</v>
      </c>
      <c r="J4" s="12" t="s">
        <v>98</v>
      </c>
      <c r="K4" s="12" t="s">
        <v>54</v>
      </c>
      <c r="L4" s="12" t="s">
        <v>18</v>
      </c>
      <c r="M4" s="12" t="s">
        <v>21</v>
      </c>
      <c r="N4" s="12" t="s">
        <v>55</v>
      </c>
      <c r="O4" s="12" t="s">
        <v>19</v>
      </c>
    </row>
    <row r="5" spans="1:15" s="23" customFormat="1" ht="25.7" x14ac:dyDescent="0.2">
      <c r="A5" s="17" t="s">
        <v>20</v>
      </c>
      <c r="B5" s="17"/>
      <c r="C5" s="18"/>
      <c r="D5" s="19"/>
      <c r="E5" s="20"/>
      <c r="F5" s="21"/>
      <c r="G5" s="21"/>
      <c r="H5" s="21"/>
      <c r="I5" s="21"/>
      <c r="J5" s="21"/>
      <c r="K5" s="21"/>
      <c r="L5" s="21"/>
      <c r="M5" s="21"/>
      <c r="N5" s="21"/>
      <c r="O5" s="22"/>
    </row>
    <row r="6" spans="1:15" s="23" customFormat="1" ht="25.7" x14ac:dyDescent="0.2">
      <c r="A6" s="24" t="s">
        <v>4</v>
      </c>
      <c r="B6" s="24"/>
      <c r="C6" s="25"/>
      <c r="D6" s="26"/>
      <c r="E6" s="20"/>
      <c r="F6" s="21"/>
      <c r="G6" s="21"/>
      <c r="H6" s="21"/>
      <c r="I6" s="21"/>
      <c r="J6" s="21"/>
      <c r="K6" s="21"/>
      <c r="L6" s="21"/>
      <c r="M6" s="21"/>
      <c r="N6" s="21"/>
      <c r="O6" s="22"/>
    </row>
    <row r="7" spans="1:15" s="23" customFormat="1" ht="38.5" x14ac:dyDescent="0.2">
      <c r="A7" s="27" t="s">
        <v>9</v>
      </c>
      <c r="B7" s="27"/>
      <c r="C7" s="28"/>
      <c r="D7" s="29"/>
      <c r="E7" s="20"/>
      <c r="F7" s="21"/>
      <c r="G7" s="21"/>
      <c r="H7" s="21"/>
      <c r="I7" s="21"/>
      <c r="J7" s="21"/>
      <c r="K7" s="21"/>
      <c r="L7" s="21"/>
      <c r="M7" s="21"/>
      <c r="N7" s="21"/>
      <c r="O7" s="22"/>
    </row>
    <row r="8" spans="1:15" s="23" customFormat="1" ht="51.35" x14ac:dyDescent="0.2">
      <c r="A8" s="27"/>
      <c r="B8" s="27" t="s">
        <v>23</v>
      </c>
      <c r="C8" s="28">
        <v>1287</v>
      </c>
      <c r="D8" s="29">
        <v>85300</v>
      </c>
      <c r="E8" s="20" t="s">
        <v>29</v>
      </c>
      <c r="F8" s="21">
        <v>22891.94</v>
      </c>
      <c r="G8" s="21">
        <v>4921.76</v>
      </c>
      <c r="H8" s="21">
        <v>0</v>
      </c>
      <c r="I8" s="21">
        <v>228.92</v>
      </c>
      <c r="J8" s="21">
        <v>0</v>
      </c>
      <c r="K8" s="21">
        <f>I8+J8</f>
        <v>228.92</v>
      </c>
      <c r="L8" s="21">
        <v>0</v>
      </c>
      <c r="M8" s="21">
        <f t="shared" ref="M8:M72" si="0">G8+H8-I8</f>
        <v>4692.84</v>
      </c>
      <c r="N8" s="21">
        <f>K8-L8</f>
        <v>228.92</v>
      </c>
      <c r="O8" s="22" t="s">
        <v>107</v>
      </c>
    </row>
    <row r="9" spans="1:15" s="23" customFormat="1" x14ac:dyDescent="0.2">
      <c r="A9" s="17" t="s">
        <v>8</v>
      </c>
      <c r="B9" s="17"/>
      <c r="C9" s="18"/>
      <c r="D9" s="19"/>
      <c r="E9" s="30"/>
      <c r="F9" s="31">
        <f>SUM(F8)</f>
        <v>22891.94</v>
      </c>
      <c r="G9" s="31">
        <f t="shared" ref="G9:N9" si="1">SUM(G8)</f>
        <v>4921.76</v>
      </c>
      <c r="H9" s="31">
        <f t="shared" si="1"/>
        <v>0</v>
      </c>
      <c r="I9" s="31">
        <f t="shared" si="1"/>
        <v>228.92</v>
      </c>
      <c r="J9" s="31">
        <f t="shared" si="1"/>
        <v>0</v>
      </c>
      <c r="K9" s="31">
        <f t="shared" si="1"/>
        <v>228.92</v>
      </c>
      <c r="L9" s="31">
        <f t="shared" si="1"/>
        <v>0</v>
      </c>
      <c r="M9" s="31">
        <f t="shared" si="1"/>
        <v>4692.84</v>
      </c>
      <c r="N9" s="31">
        <f t="shared" si="1"/>
        <v>228.92</v>
      </c>
      <c r="O9" s="32"/>
    </row>
    <row r="10" spans="1:15" s="23" customFormat="1" ht="38.5" x14ac:dyDescent="0.2">
      <c r="A10" s="27" t="s">
        <v>10</v>
      </c>
      <c r="B10" s="27"/>
      <c r="C10" s="28"/>
      <c r="D10" s="29"/>
      <c r="E10" s="20"/>
      <c r="F10" s="21"/>
      <c r="G10" s="21"/>
      <c r="H10" s="21"/>
      <c r="I10" s="21"/>
      <c r="J10" s="21"/>
      <c r="K10" s="21"/>
      <c r="L10" s="21"/>
      <c r="M10" s="21"/>
      <c r="N10" s="21"/>
      <c r="O10" s="22"/>
    </row>
    <row r="11" spans="1:15" s="23" customFormat="1" x14ac:dyDescent="0.2">
      <c r="A11" s="27" t="s">
        <v>24</v>
      </c>
      <c r="B11" s="27"/>
      <c r="C11" s="28"/>
      <c r="D11" s="29"/>
      <c r="E11" s="20"/>
      <c r="F11" s="21"/>
      <c r="G11" s="21"/>
      <c r="H11" s="21"/>
      <c r="I11" s="21"/>
      <c r="J11" s="21"/>
      <c r="K11" s="21"/>
      <c r="L11" s="21"/>
      <c r="M11" s="21"/>
      <c r="N11" s="21"/>
      <c r="O11" s="22"/>
    </row>
    <row r="12" spans="1:15" s="23" customFormat="1" x14ac:dyDescent="0.2">
      <c r="A12" s="27"/>
      <c r="B12" s="27" t="s">
        <v>26</v>
      </c>
      <c r="C12" s="28">
        <v>650135019</v>
      </c>
      <c r="D12" s="29">
        <v>85300</v>
      </c>
      <c r="E12" s="20" t="s">
        <v>29</v>
      </c>
      <c r="F12" s="21">
        <v>49127.3</v>
      </c>
      <c r="G12" s="21">
        <v>6328.89</v>
      </c>
      <c r="H12" s="21">
        <v>0</v>
      </c>
      <c r="I12" s="21">
        <v>926.2</v>
      </c>
      <c r="J12" s="21">
        <v>56.34</v>
      </c>
      <c r="K12" s="21">
        <f>I12+J12</f>
        <v>982.54000000000008</v>
      </c>
      <c r="L12" s="21">
        <v>0</v>
      </c>
      <c r="M12" s="21">
        <f t="shared" si="0"/>
        <v>5402.6900000000005</v>
      </c>
      <c r="N12" s="21">
        <f>K12-L12</f>
        <v>982.54000000000008</v>
      </c>
      <c r="O12" s="22" t="s">
        <v>108</v>
      </c>
    </row>
    <row r="13" spans="1:15" s="23" customFormat="1" x14ac:dyDescent="0.2">
      <c r="A13" s="27"/>
      <c r="B13" s="27" t="s">
        <v>26</v>
      </c>
      <c r="C13" s="28">
        <v>650471014</v>
      </c>
      <c r="D13" s="29">
        <v>85300</v>
      </c>
      <c r="E13" s="20" t="s">
        <v>29</v>
      </c>
      <c r="F13" s="21">
        <v>79431.41</v>
      </c>
      <c r="G13" s="21">
        <v>13353.48</v>
      </c>
      <c r="H13" s="21">
        <v>0</v>
      </c>
      <c r="I13" s="21">
        <v>1466.07</v>
      </c>
      <c r="J13" s="21">
        <v>122.55</v>
      </c>
      <c r="K13" s="21">
        <f t="shared" ref="K13:K15" si="2">I13+J13</f>
        <v>1588.62</v>
      </c>
      <c r="L13" s="21">
        <v>0</v>
      </c>
      <c r="M13" s="21">
        <f t="shared" si="0"/>
        <v>11887.41</v>
      </c>
      <c r="N13" s="21">
        <f t="shared" ref="N13:N15" si="3">K13-L13</f>
        <v>1588.62</v>
      </c>
      <c r="O13" s="22" t="s">
        <v>109</v>
      </c>
    </row>
    <row r="14" spans="1:15" s="23" customFormat="1" x14ac:dyDescent="0.2">
      <c r="A14" s="27"/>
      <c r="B14" s="27" t="s">
        <v>26</v>
      </c>
      <c r="C14" s="28">
        <v>650472020</v>
      </c>
      <c r="D14" s="29">
        <v>85300</v>
      </c>
      <c r="E14" s="20" t="s">
        <v>29</v>
      </c>
      <c r="F14" s="21">
        <v>27891.83</v>
      </c>
      <c r="G14" s="21">
        <v>4658.5</v>
      </c>
      <c r="H14" s="21">
        <v>0</v>
      </c>
      <c r="I14" s="21">
        <v>515.11</v>
      </c>
      <c r="J14" s="21">
        <v>42.73</v>
      </c>
      <c r="K14" s="21">
        <f t="shared" si="2"/>
        <v>557.84</v>
      </c>
      <c r="L14" s="21">
        <v>0</v>
      </c>
      <c r="M14" s="21">
        <f t="shared" si="0"/>
        <v>4143.3900000000003</v>
      </c>
      <c r="N14" s="21">
        <f t="shared" si="3"/>
        <v>557.84</v>
      </c>
      <c r="O14" s="22" t="s">
        <v>109</v>
      </c>
    </row>
    <row r="15" spans="1:15" s="23" customFormat="1" x14ac:dyDescent="0.2">
      <c r="A15" s="27"/>
      <c r="B15" s="27" t="s">
        <v>26</v>
      </c>
      <c r="C15" s="28">
        <v>650831016</v>
      </c>
      <c r="D15" s="29">
        <v>85300</v>
      </c>
      <c r="E15" s="20" t="s">
        <v>29</v>
      </c>
      <c r="F15" s="21">
        <v>97381.6</v>
      </c>
      <c r="G15" s="21">
        <v>22320</v>
      </c>
      <c r="H15" s="21">
        <v>0</v>
      </c>
      <c r="I15" s="21">
        <v>1737.46</v>
      </c>
      <c r="J15" s="21">
        <v>210.18</v>
      </c>
      <c r="K15" s="21">
        <f t="shared" si="2"/>
        <v>1947.64</v>
      </c>
      <c r="L15" s="21">
        <v>0</v>
      </c>
      <c r="M15" s="21">
        <f t="shared" si="0"/>
        <v>20582.54</v>
      </c>
      <c r="N15" s="21">
        <f t="shared" si="3"/>
        <v>1947.64</v>
      </c>
      <c r="O15" s="22" t="s">
        <v>110</v>
      </c>
    </row>
    <row r="16" spans="1:15" s="23" customFormat="1" x14ac:dyDescent="0.2">
      <c r="A16" s="27" t="s">
        <v>25</v>
      </c>
      <c r="B16" s="27"/>
      <c r="C16" s="28"/>
      <c r="D16" s="29"/>
      <c r="E16" s="20"/>
      <c r="F16" s="21"/>
      <c r="G16" s="21"/>
      <c r="H16" s="21"/>
      <c r="I16" s="21"/>
      <c r="J16" s="21"/>
      <c r="K16" s="21"/>
      <c r="L16" s="21"/>
      <c r="M16" s="21"/>
      <c r="N16" s="21"/>
      <c r="O16" s="22"/>
    </row>
    <row r="17" spans="1:15" s="23" customFormat="1" x14ac:dyDescent="0.2">
      <c r="A17" s="27"/>
      <c r="B17" s="27" t="s">
        <v>26</v>
      </c>
      <c r="C17" s="28">
        <v>570026017</v>
      </c>
      <c r="D17" s="29">
        <v>85910</v>
      </c>
      <c r="E17" s="20" t="s">
        <v>29</v>
      </c>
      <c r="F17" s="21">
        <v>1253097.68</v>
      </c>
      <c r="G17" s="21">
        <v>283387.75</v>
      </c>
      <c r="H17" s="21">
        <v>0</v>
      </c>
      <c r="I17" s="21">
        <v>51173.95</v>
      </c>
      <c r="J17" s="21">
        <v>0</v>
      </c>
      <c r="K17" s="21">
        <f t="shared" ref="K17:K81" si="4">I17+J17</f>
        <v>51173.95</v>
      </c>
      <c r="L17" s="21">
        <v>0</v>
      </c>
      <c r="M17" s="21">
        <f t="shared" si="0"/>
        <v>232213.8</v>
      </c>
      <c r="N17" s="21">
        <f t="shared" ref="N17:N23" si="5">K17-L17</f>
        <v>51173.95</v>
      </c>
      <c r="O17" s="22" t="s">
        <v>111</v>
      </c>
    </row>
    <row r="18" spans="1:15" s="23" customFormat="1" x14ac:dyDescent="0.2">
      <c r="A18" s="27"/>
      <c r="B18" s="27" t="s">
        <v>26</v>
      </c>
      <c r="C18" s="28">
        <v>570054016</v>
      </c>
      <c r="D18" s="29">
        <v>85910</v>
      </c>
      <c r="E18" s="20" t="s">
        <v>29</v>
      </c>
      <c r="F18" s="21">
        <v>1461705.03</v>
      </c>
      <c r="G18" s="21">
        <v>1218696.3399999999</v>
      </c>
      <c r="H18" s="21">
        <v>0</v>
      </c>
      <c r="I18" s="21">
        <v>32551.45</v>
      </c>
      <c r="J18" s="21">
        <v>0</v>
      </c>
      <c r="K18" s="21">
        <f t="shared" si="4"/>
        <v>32551.45</v>
      </c>
      <c r="L18" s="21">
        <v>0</v>
      </c>
      <c r="M18" s="21">
        <f t="shared" si="0"/>
        <v>1186144.8899999999</v>
      </c>
      <c r="N18" s="21">
        <f t="shared" si="5"/>
        <v>32551.45</v>
      </c>
      <c r="O18" s="22" t="s">
        <v>112</v>
      </c>
    </row>
    <row r="19" spans="1:15" s="23" customFormat="1" x14ac:dyDescent="0.2">
      <c r="A19" s="27"/>
      <c r="B19" s="27" t="s">
        <v>26</v>
      </c>
      <c r="C19" s="28">
        <v>570073017</v>
      </c>
      <c r="D19" s="29">
        <v>85920</v>
      </c>
      <c r="E19" s="20" t="s">
        <v>29</v>
      </c>
      <c r="F19" s="21">
        <v>670261.55000000005</v>
      </c>
      <c r="G19" s="21">
        <v>401016.12000000005</v>
      </c>
      <c r="H19" s="21">
        <v>0</v>
      </c>
      <c r="I19" s="21">
        <v>15874.44</v>
      </c>
      <c r="J19" s="21">
        <v>0</v>
      </c>
      <c r="K19" s="21">
        <f t="shared" si="4"/>
        <v>15874.44</v>
      </c>
      <c r="L19" s="21">
        <v>0</v>
      </c>
      <c r="M19" s="21">
        <f t="shared" si="0"/>
        <v>385141.68000000005</v>
      </c>
      <c r="N19" s="21">
        <f t="shared" si="5"/>
        <v>15874.44</v>
      </c>
      <c r="O19" s="22" t="s">
        <v>113</v>
      </c>
    </row>
    <row r="20" spans="1:15" s="23" customFormat="1" x14ac:dyDescent="0.2">
      <c r="A20" s="27"/>
      <c r="B20" s="27" t="s">
        <v>26</v>
      </c>
      <c r="C20" s="28">
        <v>571002018</v>
      </c>
      <c r="D20" s="29">
        <v>85910</v>
      </c>
      <c r="E20" s="20" t="s">
        <v>29</v>
      </c>
      <c r="F20" s="21">
        <v>1490083.79</v>
      </c>
      <c r="G20" s="21">
        <v>1204971.68</v>
      </c>
      <c r="H20" s="21">
        <v>0</v>
      </c>
      <c r="I20" s="21">
        <v>31285.82</v>
      </c>
      <c r="J20" s="21">
        <v>5966.26</v>
      </c>
      <c r="K20" s="21">
        <f t="shared" si="4"/>
        <v>37252.080000000002</v>
      </c>
      <c r="L20" s="21">
        <v>0</v>
      </c>
      <c r="M20" s="21">
        <f t="shared" si="0"/>
        <v>1173685.8599999999</v>
      </c>
      <c r="N20" s="21">
        <f t="shared" si="5"/>
        <v>37252.080000000002</v>
      </c>
      <c r="O20" s="22" t="s">
        <v>114</v>
      </c>
    </row>
    <row r="21" spans="1:15" s="23" customFormat="1" x14ac:dyDescent="0.2">
      <c r="A21" s="27"/>
      <c r="B21" s="27" t="s">
        <v>26</v>
      </c>
      <c r="C21" s="28">
        <v>572007010</v>
      </c>
      <c r="D21" s="29">
        <v>85920</v>
      </c>
      <c r="E21" s="20" t="s">
        <v>29</v>
      </c>
      <c r="F21" s="21">
        <v>2257600</v>
      </c>
      <c r="G21" s="21">
        <v>1935000.27</v>
      </c>
      <c r="H21" s="21">
        <v>0</v>
      </c>
      <c r="I21" s="21">
        <v>34345.83</v>
      </c>
      <c r="J21" s="21">
        <v>9577.17</v>
      </c>
      <c r="K21" s="21">
        <f t="shared" si="4"/>
        <v>43923</v>
      </c>
      <c r="L21" s="21">
        <v>0</v>
      </c>
      <c r="M21" s="21">
        <f t="shared" si="0"/>
        <v>1900654.44</v>
      </c>
      <c r="N21" s="21">
        <f t="shared" si="5"/>
        <v>43923</v>
      </c>
      <c r="O21" s="22" t="s">
        <v>115</v>
      </c>
    </row>
    <row r="22" spans="1:15" s="23" customFormat="1" x14ac:dyDescent="0.2">
      <c r="A22" s="27"/>
      <c r="B22" s="27" t="s">
        <v>26</v>
      </c>
      <c r="C22" s="28">
        <v>572007515</v>
      </c>
      <c r="D22" s="29" t="s">
        <v>76</v>
      </c>
      <c r="E22" s="20" t="s">
        <v>29</v>
      </c>
      <c r="F22" s="21">
        <v>1121886.28</v>
      </c>
      <c r="G22" s="21">
        <v>0</v>
      </c>
      <c r="H22" s="21">
        <v>1121886.28</v>
      </c>
      <c r="I22" s="21">
        <v>0</v>
      </c>
      <c r="J22" s="21">
        <v>0</v>
      </c>
      <c r="K22" s="21">
        <f t="shared" si="4"/>
        <v>0</v>
      </c>
      <c r="L22" s="21">
        <v>0</v>
      </c>
      <c r="M22" s="21">
        <f t="shared" si="0"/>
        <v>1121886.28</v>
      </c>
      <c r="N22" s="21">
        <f t="shared" si="5"/>
        <v>0</v>
      </c>
      <c r="O22" s="22" t="s">
        <v>116</v>
      </c>
    </row>
    <row r="23" spans="1:15" s="23" customFormat="1" x14ac:dyDescent="0.2">
      <c r="A23" s="27"/>
      <c r="B23" s="27" t="s">
        <v>26</v>
      </c>
      <c r="C23" s="28">
        <v>573129014</v>
      </c>
      <c r="D23" s="29">
        <v>85990</v>
      </c>
      <c r="E23" s="20" t="s">
        <v>29</v>
      </c>
      <c r="F23" s="21">
        <v>3158824.2</v>
      </c>
      <c r="G23" s="21">
        <v>3039189.33</v>
      </c>
      <c r="H23" s="21">
        <v>0</v>
      </c>
      <c r="I23" s="21">
        <v>32658.13</v>
      </c>
      <c r="J23" s="21">
        <v>22621.31</v>
      </c>
      <c r="K23" s="21">
        <f t="shared" si="4"/>
        <v>55279.44</v>
      </c>
      <c r="L23" s="21">
        <v>0</v>
      </c>
      <c r="M23" s="21">
        <f t="shared" si="0"/>
        <v>3006531.2</v>
      </c>
      <c r="N23" s="21">
        <f t="shared" si="5"/>
        <v>55279.44</v>
      </c>
      <c r="O23" s="22" t="s">
        <v>117</v>
      </c>
    </row>
    <row r="24" spans="1:15" s="23" customFormat="1" ht="38.5" x14ac:dyDescent="0.2">
      <c r="A24" s="27" t="s">
        <v>27</v>
      </c>
      <c r="B24" s="27"/>
      <c r="C24" s="28"/>
      <c r="D24" s="29"/>
      <c r="E24" s="20"/>
      <c r="F24" s="21"/>
      <c r="G24" s="21"/>
      <c r="H24" s="21"/>
      <c r="I24" s="21"/>
      <c r="J24" s="21"/>
      <c r="K24" s="21"/>
      <c r="L24" s="21"/>
      <c r="M24" s="21"/>
      <c r="N24" s="21"/>
      <c r="O24" s="22"/>
    </row>
    <row r="25" spans="1:15" s="23" customFormat="1" x14ac:dyDescent="0.2">
      <c r="A25" s="27"/>
      <c r="B25" s="27" t="s">
        <v>26</v>
      </c>
      <c r="C25" s="28">
        <v>626948012</v>
      </c>
      <c r="D25" s="29">
        <v>85300</v>
      </c>
      <c r="E25" s="20" t="s">
        <v>29</v>
      </c>
      <c r="F25" s="21">
        <v>7196.2</v>
      </c>
      <c r="G25" s="21">
        <v>3926.9800000000009</v>
      </c>
      <c r="H25" s="21">
        <v>0</v>
      </c>
      <c r="I25" s="21">
        <v>720.54</v>
      </c>
      <c r="J25" s="21">
        <v>35.82</v>
      </c>
      <c r="K25" s="21">
        <f t="shared" si="4"/>
        <v>756.36</v>
      </c>
      <c r="L25" s="21">
        <v>0</v>
      </c>
      <c r="M25" s="21">
        <f t="shared" si="0"/>
        <v>3206.440000000001</v>
      </c>
      <c r="N25" s="21">
        <f t="shared" ref="N25:N72" si="6">K25-L25</f>
        <v>756.36</v>
      </c>
      <c r="O25" s="22" t="s">
        <v>118</v>
      </c>
    </row>
    <row r="26" spans="1:15" s="23" customFormat="1" x14ac:dyDescent="0.2">
      <c r="A26" s="27"/>
      <c r="B26" s="27" t="s">
        <v>26</v>
      </c>
      <c r="C26" s="28">
        <v>626964018</v>
      </c>
      <c r="D26" s="29">
        <v>85300</v>
      </c>
      <c r="E26" s="20" t="s">
        <v>29</v>
      </c>
      <c r="F26" s="21">
        <v>11745.84</v>
      </c>
      <c r="G26" s="21">
        <v>6410.25</v>
      </c>
      <c r="H26" s="21">
        <v>0</v>
      </c>
      <c r="I26" s="21">
        <v>1175.94</v>
      </c>
      <c r="J26" s="21">
        <v>58.5</v>
      </c>
      <c r="K26" s="21">
        <f t="shared" si="4"/>
        <v>1234.44</v>
      </c>
      <c r="L26" s="21">
        <v>0</v>
      </c>
      <c r="M26" s="21">
        <f t="shared" si="0"/>
        <v>5234.3099999999995</v>
      </c>
      <c r="N26" s="21">
        <f t="shared" si="6"/>
        <v>1234.44</v>
      </c>
      <c r="O26" s="22" t="s">
        <v>118</v>
      </c>
    </row>
    <row r="27" spans="1:15" s="23" customFormat="1" x14ac:dyDescent="0.2">
      <c r="A27" s="27"/>
      <c r="B27" s="27" t="s">
        <v>26</v>
      </c>
      <c r="C27" s="28">
        <v>626965013</v>
      </c>
      <c r="D27" s="29">
        <v>85300</v>
      </c>
      <c r="E27" s="20" t="s">
        <v>29</v>
      </c>
      <c r="F27" s="21">
        <v>12365.94</v>
      </c>
      <c r="G27" s="21">
        <v>6748.14</v>
      </c>
      <c r="H27" s="21">
        <v>0</v>
      </c>
      <c r="I27" s="21">
        <v>1238.1400000000001</v>
      </c>
      <c r="J27" s="21">
        <v>61.58</v>
      </c>
      <c r="K27" s="21">
        <f t="shared" si="4"/>
        <v>1299.72</v>
      </c>
      <c r="L27" s="21">
        <v>0</v>
      </c>
      <c r="M27" s="21">
        <f t="shared" si="0"/>
        <v>5510</v>
      </c>
      <c r="N27" s="21">
        <f t="shared" si="6"/>
        <v>1299.72</v>
      </c>
      <c r="O27" s="22" t="s">
        <v>118</v>
      </c>
    </row>
    <row r="28" spans="1:15" s="23" customFormat="1" x14ac:dyDescent="0.2">
      <c r="A28" s="27"/>
      <c r="B28" s="27" t="s">
        <v>26</v>
      </c>
      <c r="C28" s="28">
        <v>626966018</v>
      </c>
      <c r="D28" s="29">
        <v>85300</v>
      </c>
      <c r="E28" s="20" t="s">
        <v>29</v>
      </c>
      <c r="F28" s="21">
        <v>8524.23</v>
      </c>
      <c r="G28" s="21">
        <v>4651.7900000000009</v>
      </c>
      <c r="H28" s="21">
        <v>0</v>
      </c>
      <c r="I28" s="21">
        <v>853.48</v>
      </c>
      <c r="J28" s="21">
        <v>42.44</v>
      </c>
      <c r="K28" s="21">
        <f t="shared" si="4"/>
        <v>895.92000000000007</v>
      </c>
      <c r="L28" s="21">
        <v>0</v>
      </c>
      <c r="M28" s="21">
        <f t="shared" si="0"/>
        <v>3798.3100000000009</v>
      </c>
      <c r="N28" s="21">
        <f t="shared" si="6"/>
        <v>895.92000000000007</v>
      </c>
      <c r="O28" s="22" t="s">
        <v>118</v>
      </c>
    </row>
    <row r="29" spans="1:15" s="23" customFormat="1" x14ac:dyDescent="0.2">
      <c r="A29" s="27"/>
      <c r="B29" s="27" t="s">
        <v>26</v>
      </c>
      <c r="C29" s="28">
        <v>626967013</v>
      </c>
      <c r="D29" s="29">
        <v>85300</v>
      </c>
      <c r="E29" s="20" t="s">
        <v>29</v>
      </c>
      <c r="F29" s="21">
        <v>8864.7800000000007</v>
      </c>
      <c r="G29" s="21">
        <v>4837.8099999999995</v>
      </c>
      <c r="H29" s="21">
        <v>0</v>
      </c>
      <c r="I29" s="21">
        <v>887.54</v>
      </c>
      <c r="J29" s="21">
        <v>44.14</v>
      </c>
      <c r="K29" s="21">
        <f t="shared" si="4"/>
        <v>931.68</v>
      </c>
      <c r="L29" s="21">
        <v>0</v>
      </c>
      <c r="M29" s="21">
        <f t="shared" si="0"/>
        <v>3950.2699999999995</v>
      </c>
      <c r="N29" s="21">
        <f t="shared" si="6"/>
        <v>931.68</v>
      </c>
      <c r="O29" s="22" t="s">
        <v>118</v>
      </c>
    </row>
    <row r="30" spans="1:15" s="23" customFormat="1" x14ac:dyDescent="0.2">
      <c r="A30" s="27"/>
      <c r="B30" s="27" t="s">
        <v>26</v>
      </c>
      <c r="C30" s="28">
        <v>626968018</v>
      </c>
      <c r="D30" s="29">
        <v>85300</v>
      </c>
      <c r="E30" s="20" t="s">
        <v>29</v>
      </c>
      <c r="F30" s="21">
        <v>8514.4699999999993</v>
      </c>
      <c r="G30" s="21">
        <v>4646.6899999999987</v>
      </c>
      <c r="H30" s="21">
        <v>0</v>
      </c>
      <c r="I30" s="21">
        <v>852.44</v>
      </c>
      <c r="J30" s="21">
        <v>42.4</v>
      </c>
      <c r="K30" s="21">
        <f t="shared" si="4"/>
        <v>894.84</v>
      </c>
      <c r="L30" s="21">
        <v>0</v>
      </c>
      <c r="M30" s="21">
        <f t="shared" si="0"/>
        <v>3794.2499999999986</v>
      </c>
      <c r="N30" s="21">
        <f t="shared" si="6"/>
        <v>894.84</v>
      </c>
      <c r="O30" s="22" t="s">
        <v>118</v>
      </c>
    </row>
    <row r="31" spans="1:15" s="23" customFormat="1" x14ac:dyDescent="0.2">
      <c r="A31" s="27"/>
      <c r="B31" s="27" t="s">
        <v>26</v>
      </c>
      <c r="C31" s="28">
        <v>626969013</v>
      </c>
      <c r="D31" s="29">
        <v>85300</v>
      </c>
      <c r="E31" s="20" t="s">
        <v>29</v>
      </c>
      <c r="F31" s="21">
        <v>7048.94</v>
      </c>
      <c r="G31" s="21">
        <v>3846.6000000000004</v>
      </c>
      <c r="H31" s="21">
        <v>0</v>
      </c>
      <c r="I31" s="21">
        <v>705.79</v>
      </c>
      <c r="J31" s="21">
        <v>35.090000000000003</v>
      </c>
      <c r="K31" s="21">
        <f t="shared" si="4"/>
        <v>740.88</v>
      </c>
      <c r="L31" s="21">
        <v>0</v>
      </c>
      <c r="M31" s="21">
        <f t="shared" si="0"/>
        <v>3140.8100000000004</v>
      </c>
      <c r="N31" s="21">
        <f t="shared" si="6"/>
        <v>740.88</v>
      </c>
      <c r="O31" s="22" t="s">
        <v>118</v>
      </c>
    </row>
    <row r="32" spans="1:15" s="23" customFormat="1" x14ac:dyDescent="0.2">
      <c r="A32" s="27"/>
      <c r="B32" s="27" t="s">
        <v>26</v>
      </c>
      <c r="C32" s="28">
        <v>626970011</v>
      </c>
      <c r="D32" s="29">
        <v>85300</v>
      </c>
      <c r="E32" s="20" t="s">
        <v>29</v>
      </c>
      <c r="F32" s="21">
        <v>9934.75</v>
      </c>
      <c r="G32" s="21">
        <v>5421.78</v>
      </c>
      <c r="H32" s="21">
        <v>0</v>
      </c>
      <c r="I32" s="21">
        <v>994.66</v>
      </c>
      <c r="J32" s="21">
        <v>49.46</v>
      </c>
      <c r="K32" s="21">
        <f t="shared" si="4"/>
        <v>1044.1199999999999</v>
      </c>
      <c r="L32" s="21">
        <v>0</v>
      </c>
      <c r="M32" s="21">
        <f t="shared" si="0"/>
        <v>4427.12</v>
      </c>
      <c r="N32" s="21">
        <f t="shared" si="6"/>
        <v>1044.1199999999999</v>
      </c>
      <c r="O32" s="22" t="s">
        <v>118</v>
      </c>
    </row>
    <row r="33" spans="1:15" s="23" customFormat="1" x14ac:dyDescent="0.2">
      <c r="A33" s="27"/>
      <c r="B33" s="27" t="s">
        <v>26</v>
      </c>
      <c r="C33" s="28">
        <v>626971016</v>
      </c>
      <c r="D33" s="29">
        <v>85300</v>
      </c>
      <c r="E33" s="20" t="s">
        <v>29</v>
      </c>
      <c r="F33" s="21">
        <v>10803.99</v>
      </c>
      <c r="G33" s="21">
        <v>5896.3000000000011</v>
      </c>
      <c r="H33" s="21">
        <v>0</v>
      </c>
      <c r="I33" s="21">
        <v>1081.6400000000001</v>
      </c>
      <c r="J33" s="21">
        <v>53.8</v>
      </c>
      <c r="K33" s="21">
        <f t="shared" si="4"/>
        <v>1135.44</v>
      </c>
      <c r="L33" s="21">
        <v>0</v>
      </c>
      <c r="M33" s="21">
        <f t="shared" si="0"/>
        <v>4814.6600000000008</v>
      </c>
      <c r="N33" s="21">
        <f t="shared" si="6"/>
        <v>1135.44</v>
      </c>
      <c r="O33" s="22" t="s">
        <v>118</v>
      </c>
    </row>
    <row r="34" spans="1:15" s="23" customFormat="1" x14ac:dyDescent="0.2">
      <c r="A34" s="27"/>
      <c r="B34" s="27" t="s">
        <v>26</v>
      </c>
      <c r="C34" s="28">
        <v>626972011</v>
      </c>
      <c r="D34" s="29">
        <v>85300</v>
      </c>
      <c r="E34" s="20" t="s">
        <v>29</v>
      </c>
      <c r="F34" s="21">
        <v>8960.76</v>
      </c>
      <c r="G34" s="21">
        <v>4890.2099999999991</v>
      </c>
      <c r="H34" s="21">
        <v>0</v>
      </c>
      <c r="I34" s="21">
        <v>897.13</v>
      </c>
      <c r="J34" s="21">
        <v>44.63</v>
      </c>
      <c r="K34" s="21">
        <f t="shared" si="4"/>
        <v>941.76</v>
      </c>
      <c r="L34" s="21">
        <v>0</v>
      </c>
      <c r="M34" s="21">
        <f t="shared" si="0"/>
        <v>3993.079999999999</v>
      </c>
      <c r="N34" s="21">
        <f t="shared" si="6"/>
        <v>941.76</v>
      </c>
      <c r="O34" s="22" t="s">
        <v>118</v>
      </c>
    </row>
    <row r="35" spans="1:15" s="23" customFormat="1" x14ac:dyDescent="0.2">
      <c r="A35" s="27"/>
      <c r="B35" s="27" t="s">
        <v>26</v>
      </c>
      <c r="C35" s="28">
        <v>626973016</v>
      </c>
      <c r="D35" s="29">
        <v>85300</v>
      </c>
      <c r="E35" s="20" t="s">
        <v>29</v>
      </c>
      <c r="F35" s="21">
        <v>9226.67</v>
      </c>
      <c r="G35" s="21">
        <v>5035.2499999999991</v>
      </c>
      <c r="H35" s="21">
        <v>0</v>
      </c>
      <c r="I35" s="21">
        <v>923.78</v>
      </c>
      <c r="J35" s="21">
        <v>45.94</v>
      </c>
      <c r="K35" s="21">
        <f t="shared" si="4"/>
        <v>969.72</v>
      </c>
      <c r="L35" s="21">
        <v>0</v>
      </c>
      <c r="M35" s="21">
        <f t="shared" si="0"/>
        <v>4111.4699999999993</v>
      </c>
      <c r="N35" s="21">
        <f t="shared" si="6"/>
        <v>969.72</v>
      </c>
      <c r="O35" s="22" t="s">
        <v>118</v>
      </c>
    </row>
    <row r="36" spans="1:15" s="23" customFormat="1" x14ac:dyDescent="0.2">
      <c r="A36" s="27"/>
      <c r="B36" s="27" t="s">
        <v>26</v>
      </c>
      <c r="C36" s="28">
        <v>626974011</v>
      </c>
      <c r="D36" s="29">
        <v>85300</v>
      </c>
      <c r="E36" s="20" t="s">
        <v>29</v>
      </c>
      <c r="F36" s="21">
        <v>7265.34</v>
      </c>
      <c r="G36" s="21">
        <v>3965.02</v>
      </c>
      <c r="H36" s="21">
        <v>0</v>
      </c>
      <c r="I36" s="21">
        <v>727.38</v>
      </c>
      <c r="J36" s="21">
        <v>36.18</v>
      </c>
      <c r="K36" s="21">
        <f t="shared" si="4"/>
        <v>763.56</v>
      </c>
      <c r="L36" s="21">
        <v>0</v>
      </c>
      <c r="M36" s="21">
        <f t="shared" si="0"/>
        <v>3237.64</v>
      </c>
      <c r="N36" s="21">
        <f t="shared" si="6"/>
        <v>763.56</v>
      </c>
      <c r="O36" s="22" t="s">
        <v>118</v>
      </c>
    </row>
    <row r="37" spans="1:15" s="23" customFormat="1" x14ac:dyDescent="0.2">
      <c r="A37" s="27"/>
      <c r="B37" s="27" t="s">
        <v>26</v>
      </c>
      <c r="C37" s="28">
        <v>626975016</v>
      </c>
      <c r="D37" s="29">
        <v>85300</v>
      </c>
      <c r="E37" s="20" t="s">
        <v>29</v>
      </c>
      <c r="F37" s="21">
        <v>9870.52</v>
      </c>
      <c r="G37" s="21">
        <v>5386.5699999999988</v>
      </c>
      <c r="H37" s="21">
        <v>0</v>
      </c>
      <c r="I37" s="21">
        <v>988.26</v>
      </c>
      <c r="J37" s="21">
        <v>49.14</v>
      </c>
      <c r="K37" s="21">
        <f t="shared" si="4"/>
        <v>1037.4000000000001</v>
      </c>
      <c r="L37" s="21">
        <v>0</v>
      </c>
      <c r="M37" s="21">
        <f t="shared" si="0"/>
        <v>4398.3099999999986</v>
      </c>
      <c r="N37" s="21">
        <f t="shared" si="6"/>
        <v>1037.4000000000001</v>
      </c>
      <c r="O37" s="22" t="s">
        <v>118</v>
      </c>
    </row>
    <row r="38" spans="1:15" s="23" customFormat="1" x14ac:dyDescent="0.2">
      <c r="A38" s="27"/>
      <c r="B38" s="27" t="s">
        <v>26</v>
      </c>
      <c r="C38" s="28">
        <v>626976011</v>
      </c>
      <c r="D38" s="29">
        <v>85300</v>
      </c>
      <c r="E38" s="20" t="s">
        <v>29</v>
      </c>
      <c r="F38" s="21">
        <v>8840.2999999999993</v>
      </c>
      <c r="G38" s="21">
        <v>4824.1399999999994</v>
      </c>
      <c r="H38" s="21">
        <v>0</v>
      </c>
      <c r="I38" s="21">
        <v>885.15</v>
      </c>
      <c r="J38" s="21">
        <v>44.01</v>
      </c>
      <c r="K38" s="21">
        <f t="shared" si="4"/>
        <v>929.16</v>
      </c>
      <c r="L38" s="21">
        <v>0</v>
      </c>
      <c r="M38" s="21">
        <f t="shared" si="0"/>
        <v>3938.9899999999993</v>
      </c>
      <c r="N38" s="21">
        <f t="shared" si="6"/>
        <v>929.16</v>
      </c>
      <c r="O38" s="22" t="s">
        <v>118</v>
      </c>
    </row>
    <row r="39" spans="1:15" s="23" customFormat="1" x14ac:dyDescent="0.2">
      <c r="A39" s="27"/>
      <c r="B39" s="27" t="s">
        <v>26</v>
      </c>
      <c r="C39" s="28">
        <v>626977016</v>
      </c>
      <c r="D39" s="29">
        <v>85300</v>
      </c>
      <c r="E39" s="20" t="s">
        <v>29</v>
      </c>
      <c r="F39" s="21">
        <v>8346.6</v>
      </c>
      <c r="G39" s="21">
        <v>4555.0600000000004</v>
      </c>
      <c r="H39" s="21">
        <v>0</v>
      </c>
      <c r="I39" s="21">
        <v>835.64</v>
      </c>
      <c r="J39" s="21">
        <v>41.56</v>
      </c>
      <c r="K39" s="21">
        <f t="shared" si="4"/>
        <v>877.2</v>
      </c>
      <c r="L39" s="21">
        <v>0</v>
      </c>
      <c r="M39" s="21">
        <f t="shared" si="0"/>
        <v>3719.4200000000005</v>
      </c>
      <c r="N39" s="21">
        <f t="shared" si="6"/>
        <v>877.2</v>
      </c>
      <c r="O39" s="22" t="s">
        <v>118</v>
      </c>
    </row>
    <row r="40" spans="1:15" s="23" customFormat="1" x14ac:dyDescent="0.2">
      <c r="A40" s="27"/>
      <c r="B40" s="27" t="s">
        <v>26</v>
      </c>
      <c r="C40" s="28">
        <v>626978011</v>
      </c>
      <c r="D40" s="29">
        <v>85300</v>
      </c>
      <c r="E40" s="20" t="s">
        <v>29</v>
      </c>
      <c r="F40" s="21">
        <v>11638.1</v>
      </c>
      <c r="G40" s="21">
        <v>6351.24</v>
      </c>
      <c r="H40" s="21">
        <v>0</v>
      </c>
      <c r="I40" s="21">
        <v>1165.2</v>
      </c>
      <c r="J40" s="21">
        <v>57.96</v>
      </c>
      <c r="K40" s="21">
        <f t="shared" si="4"/>
        <v>1223.1600000000001</v>
      </c>
      <c r="L40" s="21">
        <v>0</v>
      </c>
      <c r="M40" s="21">
        <f t="shared" si="0"/>
        <v>5186.04</v>
      </c>
      <c r="N40" s="21">
        <f t="shared" si="6"/>
        <v>1223.1600000000001</v>
      </c>
      <c r="O40" s="22" t="s">
        <v>118</v>
      </c>
    </row>
    <row r="41" spans="1:15" s="23" customFormat="1" x14ac:dyDescent="0.2">
      <c r="A41" s="27"/>
      <c r="B41" s="27" t="s">
        <v>26</v>
      </c>
      <c r="C41" s="28">
        <v>626979016</v>
      </c>
      <c r="D41" s="29">
        <v>85300</v>
      </c>
      <c r="E41" s="20" t="s">
        <v>29</v>
      </c>
      <c r="F41" s="21">
        <v>9129.15</v>
      </c>
      <c r="G41" s="21">
        <v>4981.7999999999993</v>
      </c>
      <c r="H41" s="21">
        <v>0</v>
      </c>
      <c r="I41" s="21">
        <v>914.07</v>
      </c>
      <c r="J41" s="21">
        <v>45.45</v>
      </c>
      <c r="K41" s="21">
        <f t="shared" si="4"/>
        <v>959.5200000000001</v>
      </c>
      <c r="L41" s="21">
        <v>0</v>
      </c>
      <c r="M41" s="21">
        <f t="shared" si="0"/>
        <v>4067.7299999999991</v>
      </c>
      <c r="N41" s="21">
        <f t="shared" si="6"/>
        <v>959.5200000000001</v>
      </c>
      <c r="O41" s="22" t="s">
        <v>118</v>
      </c>
    </row>
    <row r="42" spans="1:15" s="23" customFormat="1" x14ac:dyDescent="0.2">
      <c r="A42" s="27"/>
      <c r="B42" s="27" t="s">
        <v>26</v>
      </c>
      <c r="C42" s="28">
        <v>626980014</v>
      </c>
      <c r="D42" s="29">
        <v>85300</v>
      </c>
      <c r="E42" s="20" t="s">
        <v>29</v>
      </c>
      <c r="F42" s="21">
        <v>7478.93</v>
      </c>
      <c r="G42" s="21">
        <v>4081.5800000000008</v>
      </c>
      <c r="H42" s="21">
        <v>0</v>
      </c>
      <c r="I42" s="21">
        <v>748.76</v>
      </c>
      <c r="J42" s="21">
        <v>37.24</v>
      </c>
      <c r="K42" s="21">
        <f t="shared" si="4"/>
        <v>786</v>
      </c>
      <c r="L42" s="21">
        <v>0</v>
      </c>
      <c r="M42" s="21">
        <f t="shared" si="0"/>
        <v>3332.8200000000006</v>
      </c>
      <c r="N42" s="21">
        <f t="shared" si="6"/>
        <v>786</v>
      </c>
      <c r="O42" s="22" t="s">
        <v>118</v>
      </c>
    </row>
    <row r="43" spans="1:15" s="23" customFormat="1" x14ac:dyDescent="0.2">
      <c r="A43" s="27"/>
      <c r="B43" s="27" t="s">
        <v>26</v>
      </c>
      <c r="C43" s="28">
        <v>626981019</v>
      </c>
      <c r="D43" s="29">
        <v>85300</v>
      </c>
      <c r="E43" s="20" t="s">
        <v>29</v>
      </c>
      <c r="F43" s="21">
        <v>8340.1200000000008</v>
      </c>
      <c r="G43" s="21">
        <v>4551.16</v>
      </c>
      <c r="H43" s="21">
        <v>0</v>
      </c>
      <c r="I43" s="21">
        <v>835.08</v>
      </c>
      <c r="J43" s="21">
        <v>41.52</v>
      </c>
      <c r="K43" s="21">
        <f t="shared" si="4"/>
        <v>876.6</v>
      </c>
      <c r="L43" s="21">
        <v>0</v>
      </c>
      <c r="M43" s="21">
        <f t="shared" si="0"/>
        <v>3716.08</v>
      </c>
      <c r="N43" s="21">
        <f t="shared" si="6"/>
        <v>876.6</v>
      </c>
      <c r="O43" s="22" t="s">
        <v>118</v>
      </c>
    </row>
    <row r="44" spans="1:15" s="23" customFormat="1" x14ac:dyDescent="0.2">
      <c r="A44" s="27"/>
      <c r="B44" s="27" t="s">
        <v>26</v>
      </c>
      <c r="C44" s="28">
        <v>626982014</v>
      </c>
      <c r="D44" s="29">
        <v>85300</v>
      </c>
      <c r="E44" s="20" t="s">
        <v>29</v>
      </c>
      <c r="F44" s="21">
        <v>8168.37</v>
      </c>
      <c r="G44" s="21">
        <v>4457.7699999999995</v>
      </c>
      <c r="H44" s="21">
        <v>0</v>
      </c>
      <c r="I44" s="21">
        <v>817.82</v>
      </c>
      <c r="J44" s="21">
        <v>40.659999999999997</v>
      </c>
      <c r="K44" s="21">
        <f t="shared" si="4"/>
        <v>858.48</v>
      </c>
      <c r="L44" s="21">
        <v>0</v>
      </c>
      <c r="M44" s="21">
        <f t="shared" si="0"/>
        <v>3639.9499999999994</v>
      </c>
      <c r="N44" s="21">
        <f t="shared" si="6"/>
        <v>858.48</v>
      </c>
      <c r="O44" s="22" t="s">
        <v>118</v>
      </c>
    </row>
    <row r="45" spans="1:15" s="23" customFormat="1" x14ac:dyDescent="0.2">
      <c r="A45" s="27"/>
      <c r="B45" s="27" t="s">
        <v>26</v>
      </c>
      <c r="C45" s="28">
        <v>627062016</v>
      </c>
      <c r="D45" s="29">
        <v>85300</v>
      </c>
      <c r="E45" s="20" t="s">
        <v>29</v>
      </c>
      <c r="F45" s="21">
        <v>14075.19</v>
      </c>
      <c r="G45" s="21">
        <v>7680.91</v>
      </c>
      <c r="H45" s="21">
        <v>0</v>
      </c>
      <c r="I45" s="21">
        <v>1409.28</v>
      </c>
      <c r="J45" s="21">
        <v>70.08</v>
      </c>
      <c r="K45" s="21">
        <f t="shared" si="4"/>
        <v>1479.36</v>
      </c>
      <c r="L45" s="21">
        <v>0</v>
      </c>
      <c r="M45" s="21">
        <f t="shared" si="0"/>
        <v>6271.63</v>
      </c>
      <c r="N45" s="21">
        <f t="shared" si="6"/>
        <v>1479.36</v>
      </c>
      <c r="O45" s="22" t="s">
        <v>118</v>
      </c>
    </row>
    <row r="46" spans="1:15" s="23" customFormat="1" x14ac:dyDescent="0.2">
      <c r="A46" s="27"/>
      <c r="B46" s="27" t="s">
        <v>26</v>
      </c>
      <c r="C46" s="28">
        <v>627063011</v>
      </c>
      <c r="D46" s="29">
        <v>85300</v>
      </c>
      <c r="E46" s="20" t="s">
        <v>29</v>
      </c>
      <c r="F46" s="21">
        <v>8049.46</v>
      </c>
      <c r="G46" s="21">
        <v>4392.8099999999995</v>
      </c>
      <c r="H46" s="21">
        <v>0</v>
      </c>
      <c r="I46" s="21">
        <v>805.92</v>
      </c>
      <c r="J46" s="21">
        <v>40.08</v>
      </c>
      <c r="K46" s="21">
        <f t="shared" si="4"/>
        <v>846</v>
      </c>
      <c r="L46" s="21">
        <v>0</v>
      </c>
      <c r="M46" s="21">
        <f t="shared" si="0"/>
        <v>3586.8899999999994</v>
      </c>
      <c r="N46" s="21">
        <f t="shared" si="6"/>
        <v>846</v>
      </c>
      <c r="O46" s="22" t="s">
        <v>118</v>
      </c>
    </row>
    <row r="47" spans="1:15" s="23" customFormat="1" x14ac:dyDescent="0.2">
      <c r="A47" s="27"/>
      <c r="B47" s="27" t="s">
        <v>26</v>
      </c>
      <c r="C47" s="28">
        <v>627064016</v>
      </c>
      <c r="D47" s="29">
        <v>85300</v>
      </c>
      <c r="E47" s="20" t="s">
        <v>29</v>
      </c>
      <c r="F47" s="21">
        <v>8589.3799999999992</v>
      </c>
      <c r="G47" s="21">
        <v>4687.3500000000004</v>
      </c>
      <c r="H47" s="21">
        <v>0</v>
      </c>
      <c r="I47" s="21">
        <v>860</v>
      </c>
      <c r="J47" s="21">
        <v>42.76</v>
      </c>
      <c r="K47" s="21">
        <f t="shared" si="4"/>
        <v>902.76</v>
      </c>
      <c r="L47" s="21">
        <v>0</v>
      </c>
      <c r="M47" s="21">
        <f t="shared" si="0"/>
        <v>3827.3500000000004</v>
      </c>
      <c r="N47" s="21">
        <f t="shared" si="6"/>
        <v>902.76</v>
      </c>
      <c r="O47" s="22" t="s">
        <v>118</v>
      </c>
    </row>
    <row r="48" spans="1:15" s="23" customFormat="1" x14ac:dyDescent="0.2">
      <c r="A48" s="27"/>
      <c r="B48" s="27" t="s">
        <v>26</v>
      </c>
      <c r="C48" s="28">
        <v>627065011</v>
      </c>
      <c r="D48" s="29">
        <v>85300</v>
      </c>
      <c r="E48" s="20" t="s">
        <v>29</v>
      </c>
      <c r="F48" s="21">
        <v>13941.58</v>
      </c>
      <c r="G48" s="21">
        <v>7608.02</v>
      </c>
      <c r="H48" s="21">
        <v>0</v>
      </c>
      <c r="I48" s="21">
        <v>1395.91</v>
      </c>
      <c r="J48" s="21">
        <v>69.41</v>
      </c>
      <c r="K48" s="21">
        <f t="shared" si="4"/>
        <v>1465.3200000000002</v>
      </c>
      <c r="L48" s="21">
        <v>0</v>
      </c>
      <c r="M48" s="21">
        <f t="shared" si="0"/>
        <v>6212.1100000000006</v>
      </c>
      <c r="N48" s="21">
        <f t="shared" si="6"/>
        <v>1465.3200000000002</v>
      </c>
      <c r="O48" s="22" t="s">
        <v>118</v>
      </c>
    </row>
    <row r="49" spans="1:15" s="23" customFormat="1" x14ac:dyDescent="0.2">
      <c r="A49" s="27"/>
      <c r="B49" s="27" t="s">
        <v>26</v>
      </c>
      <c r="C49" s="28">
        <v>627066016</v>
      </c>
      <c r="D49" s="29">
        <v>85300</v>
      </c>
      <c r="E49" s="20" t="s">
        <v>29</v>
      </c>
      <c r="F49" s="21">
        <v>9733.33</v>
      </c>
      <c r="G49" s="21">
        <v>5311.59</v>
      </c>
      <c r="H49" s="21">
        <v>0</v>
      </c>
      <c r="I49" s="21">
        <v>974.53</v>
      </c>
      <c r="J49" s="21">
        <v>48.47</v>
      </c>
      <c r="K49" s="21">
        <f t="shared" si="4"/>
        <v>1023</v>
      </c>
      <c r="L49" s="21">
        <v>0</v>
      </c>
      <c r="M49" s="21">
        <f t="shared" si="0"/>
        <v>4337.0600000000004</v>
      </c>
      <c r="N49" s="21">
        <f t="shared" si="6"/>
        <v>1023</v>
      </c>
      <c r="O49" s="22" t="s">
        <v>118</v>
      </c>
    </row>
    <row r="50" spans="1:15" s="23" customFormat="1" x14ac:dyDescent="0.2">
      <c r="A50" s="27"/>
      <c r="B50" s="27" t="s">
        <v>26</v>
      </c>
      <c r="C50" s="28">
        <v>627067011</v>
      </c>
      <c r="D50" s="29">
        <v>85300</v>
      </c>
      <c r="E50" s="20" t="s">
        <v>29</v>
      </c>
      <c r="F50" s="21">
        <v>9911.66</v>
      </c>
      <c r="G50" s="21">
        <v>5409.0400000000009</v>
      </c>
      <c r="H50" s="21">
        <v>0</v>
      </c>
      <c r="I50" s="21">
        <v>992.38</v>
      </c>
      <c r="J50" s="21">
        <v>49.34</v>
      </c>
      <c r="K50" s="21">
        <f t="shared" si="4"/>
        <v>1041.72</v>
      </c>
      <c r="L50" s="21">
        <v>0</v>
      </c>
      <c r="M50" s="21">
        <f t="shared" si="0"/>
        <v>4416.6600000000008</v>
      </c>
      <c r="N50" s="21">
        <f t="shared" si="6"/>
        <v>1041.72</v>
      </c>
      <c r="O50" s="22" t="s">
        <v>118</v>
      </c>
    </row>
    <row r="51" spans="1:15" s="23" customFormat="1" x14ac:dyDescent="0.2">
      <c r="A51" s="27"/>
      <c r="B51" s="27" t="s">
        <v>26</v>
      </c>
      <c r="C51" s="28">
        <v>627068016</v>
      </c>
      <c r="D51" s="29">
        <v>85300</v>
      </c>
      <c r="E51" s="20" t="s">
        <v>29</v>
      </c>
      <c r="F51" s="21">
        <v>9498.35</v>
      </c>
      <c r="G51" s="21">
        <v>5183.47</v>
      </c>
      <c r="H51" s="21">
        <v>0</v>
      </c>
      <c r="I51" s="21">
        <v>950.98</v>
      </c>
      <c r="J51" s="21">
        <v>47.3</v>
      </c>
      <c r="K51" s="21">
        <f t="shared" si="4"/>
        <v>998.28</v>
      </c>
      <c r="L51" s="21">
        <v>0</v>
      </c>
      <c r="M51" s="21">
        <f t="shared" si="0"/>
        <v>4232.49</v>
      </c>
      <c r="N51" s="21">
        <f t="shared" si="6"/>
        <v>998.28</v>
      </c>
      <c r="O51" s="22" t="s">
        <v>118</v>
      </c>
    </row>
    <row r="52" spans="1:15" s="23" customFormat="1" x14ac:dyDescent="0.2">
      <c r="A52" s="27"/>
      <c r="B52" s="27" t="s">
        <v>26</v>
      </c>
      <c r="C52" s="28">
        <v>627069011</v>
      </c>
      <c r="D52" s="29">
        <v>85300</v>
      </c>
      <c r="E52" s="20" t="s">
        <v>29</v>
      </c>
      <c r="F52" s="21">
        <v>10227.83</v>
      </c>
      <c r="G52" s="21">
        <v>5581.4500000000007</v>
      </c>
      <c r="H52" s="21">
        <v>0</v>
      </c>
      <c r="I52" s="21">
        <v>1024.04</v>
      </c>
      <c r="J52" s="21">
        <v>50.92</v>
      </c>
      <c r="K52" s="21">
        <f t="shared" si="4"/>
        <v>1074.96</v>
      </c>
      <c r="L52" s="21">
        <v>0</v>
      </c>
      <c r="M52" s="21">
        <f t="shared" si="0"/>
        <v>4557.4100000000008</v>
      </c>
      <c r="N52" s="21">
        <f t="shared" si="6"/>
        <v>1074.96</v>
      </c>
      <c r="O52" s="22" t="s">
        <v>118</v>
      </c>
    </row>
    <row r="53" spans="1:15" s="23" customFormat="1" x14ac:dyDescent="0.2">
      <c r="A53" s="27"/>
      <c r="B53" s="27" t="s">
        <v>26</v>
      </c>
      <c r="C53" s="28">
        <v>627070019</v>
      </c>
      <c r="D53" s="29">
        <v>85300</v>
      </c>
      <c r="E53" s="20" t="s">
        <v>29</v>
      </c>
      <c r="F53" s="21">
        <v>9491.51</v>
      </c>
      <c r="G53" s="21">
        <v>5179.7800000000007</v>
      </c>
      <c r="H53" s="21">
        <v>0</v>
      </c>
      <c r="I53" s="21">
        <v>950.3</v>
      </c>
      <c r="J53" s="21">
        <v>47.26</v>
      </c>
      <c r="K53" s="21">
        <f t="shared" si="4"/>
        <v>997.56</v>
      </c>
      <c r="L53" s="21">
        <v>0</v>
      </c>
      <c r="M53" s="21">
        <f t="shared" si="0"/>
        <v>4229.4800000000005</v>
      </c>
      <c r="N53" s="21">
        <f t="shared" si="6"/>
        <v>997.56</v>
      </c>
      <c r="O53" s="22" t="s">
        <v>118</v>
      </c>
    </row>
    <row r="54" spans="1:15" s="23" customFormat="1" x14ac:dyDescent="0.2">
      <c r="A54" s="27"/>
      <c r="B54" s="27" t="s">
        <v>26</v>
      </c>
      <c r="C54" s="28">
        <v>627077014</v>
      </c>
      <c r="D54" s="29">
        <v>85300</v>
      </c>
      <c r="E54" s="20" t="s">
        <v>29</v>
      </c>
      <c r="F54" s="21">
        <v>9515.4</v>
      </c>
      <c r="G54" s="21">
        <v>5192.75</v>
      </c>
      <c r="H54" s="21">
        <v>0</v>
      </c>
      <c r="I54" s="21">
        <v>952.7</v>
      </c>
      <c r="J54" s="21">
        <v>47.38</v>
      </c>
      <c r="K54" s="21">
        <f t="shared" si="4"/>
        <v>1000.08</v>
      </c>
      <c r="L54" s="21">
        <v>0</v>
      </c>
      <c r="M54" s="21">
        <f t="shared" si="0"/>
        <v>4240.05</v>
      </c>
      <c r="N54" s="21">
        <f t="shared" si="6"/>
        <v>1000.08</v>
      </c>
      <c r="O54" s="22" t="s">
        <v>118</v>
      </c>
    </row>
    <row r="55" spans="1:15" s="23" customFormat="1" x14ac:dyDescent="0.2">
      <c r="A55" s="27"/>
      <c r="B55" s="27" t="s">
        <v>26</v>
      </c>
      <c r="C55" s="28">
        <v>627078019</v>
      </c>
      <c r="D55" s="29">
        <v>85300</v>
      </c>
      <c r="E55" s="20" t="s">
        <v>29</v>
      </c>
      <c r="F55" s="21">
        <v>9423.44</v>
      </c>
      <c r="G55" s="21">
        <v>5142.84</v>
      </c>
      <c r="H55" s="21">
        <v>0</v>
      </c>
      <c r="I55" s="21">
        <v>943.44</v>
      </c>
      <c r="J55" s="21">
        <v>46.92</v>
      </c>
      <c r="K55" s="21">
        <f t="shared" si="4"/>
        <v>990.36</v>
      </c>
      <c r="L55" s="21">
        <v>0</v>
      </c>
      <c r="M55" s="21">
        <f t="shared" si="0"/>
        <v>4199.3999999999996</v>
      </c>
      <c r="N55" s="21">
        <f t="shared" si="6"/>
        <v>990.36</v>
      </c>
      <c r="O55" s="22" t="s">
        <v>118</v>
      </c>
    </row>
    <row r="56" spans="1:15" s="23" customFormat="1" x14ac:dyDescent="0.2">
      <c r="A56" s="27"/>
      <c r="B56" s="27" t="s">
        <v>26</v>
      </c>
      <c r="C56" s="28">
        <v>627079014</v>
      </c>
      <c r="D56" s="29">
        <v>85300</v>
      </c>
      <c r="E56" s="20" t="s">
        <v>29</v>
      </c>
      <c r="F56" s="21">
        <v>9169.65</v>
      </c>
      <c r="G56" s="21">
        <v>5004.1799999999994</v>
      </c>
      <c r="H56" s="21">
        <v>0</v>
      </c>
      <c r="I56" s="21">
        <v>918.06</v>
      </c>
      <c r="J56" s="21">
        <v>45.66</v>
      </c>
      <c r="K56" s="21">
        <f t="shared" si="4"/>
        <v>963.71999999999991</v>
      </c>
      <c r="L56" s="21">
        <v>0</v>
      </c>
      <c r="M56" s="21">
        <f t="shared" si="0"/>
        <v>4086.1199999999994</v>
      </c>
      <c r="N56" s="21">
        <f t="shared" si="6"/>
        <v>963.71999999999991</v>
      </c>
      <c r="O56" s="22" t="s">
        <v>118</v>
      </c>
    </row>
    <row r="57" spans="1:15" s="23" customFormat="1" x14ac:dyDescent="0.2">
      <c r="A57" s="27"/>
      <c r="B57" s="27" t="s">
        <v>26</v>
      </c>
      <c r="C57" s="28">
        <v>627080012</v>
      </c>
      <c r="D57" s="29">
        <v>85300</v>
      </c>
      <c r="E57" s="20" t="s">
        <v>29</v>
      </c>
      <c r="F57" s="21">
        <v>10783.73</v>
      </c>
      <c r="G57" s="21">
        <v>5884.85</v>
      </c>
      <c r="H57" s="21">
        <v>0</v>
      </c>
      <c r="I57" s="21">
        <v>1079.71</v>
      </c>
      <c r="J57" s="21">
        <v>53.69</v>
      </c>
      <c r="K57" s="21">
        <f t="shared" si="4"/>
        <v>1133.4000000000001</v>
      </c>
      <c r="L57" s="21">
        <v>0</v>
      </c>
      <c r="M57" s="21">
        <f t="shared" si="0"/>
        <v>4805.1400000000003</v>
      </c>
      <c r="N57" s="21">
        <f t="shared" si="6"/>
        <v>1133.4000000000001</v>
      </c>
      <c r="O57" s="22" t="s">
        <v>118</v>
      </c>
    </row>
    <row r="58" spans="1:15" s="23" customFormat="1" x14ac:dyDescent="0.2">
      <c r="A58" s="27"/>
      <c r="B58" s="27" t="s">
        <v>26</v>
      </c>
      <c r="C58" s="28">
        <v>627081017</v>
      </c>
      <c r="D58" s="29">
        <v>85300</v>
      </c>
      <c r="E58" s="20" t="s">
        <v>29</v>
      </c>
      <c r="F58" s="21">
        <v>9378.68</v>
      </c>
      <c r="G58" s="21">
        <v>5118.2799999999988</v>
      </c>
      <c r="H58" s="21">
        <v>0</v>
      </c>
      <c r="I58" s="21">
        <v>939</v>
      </c>
      <c r="J58" s="21">
        <v>46.68</v>
      </c>
      <c r="K58" s="21">
        <f t="shared" si="4"/>
        <v>985.68</v>
      </c>
      <c r="L58" s="21">
        <v>0</v>
      </c>
      <c r="M58" s="21">
        <f t="shared" si="0"/>
        <v>4179.2799999999988</v>
      </c>
      <c r="N58" s="21">
        <f t="shared" si="6"/>
        <v>985.68</v>
      </c>
      <c r="O58" s="22" t="s">
        <v>118</v>
      </c>
    </row>
    <row r="59" spans="1:15" s="23" customFormat="1" x14ac:dyDescent="0.2">
      <c r="A59" s="27"/>
      <c r="B59" s="27" t="s">
        <v>26</v>
      </c>
      <c r="C59" s="28">
        <v>627082012</v>
      </c>
      <c r="D59" s="29">
        <v>85300</v>
      </c>
      <c r="E59" s="20" t="s">
        <v>29</v>
      </c>
      <c r="F59" s="21">
        <v>11000</v>
      </c>
      <c r="G59" s="21">
        <v>6003.079999999999</v>
      </c>
      <c r="H59" s="21">
        <v>0</v>
      </c>
      <c r="I59" s="21">
        <v>1101.32</v>
      </c>
      <c r="J59" s="21">
        <v>54.76</v>
      </c>
      <c r="K59" s="21">
        <f t="shared" si="4"/>
        <v>1156.08</v>
      </c>
      <c r="L59" s="21">
        <v>0</v>
      </c>
      <c r="M59" s="21">
        <f t="shared" si="0"/>
        <v>4901.7599999999993</v>
      </c>
      <c r="N59" s="21">
        <f t="shared" si="6"/>
        <v>1156.08</v>
      </c>
      <c r="O59" s="22" t="s">
        <v>118</v>
      </c>
    </row>
    <row r="60" spans="1:15" s="23" customFormat="1" x14ac:dyDescent="0.2">
      <c r="A60" s="27"/>
      <c r="B60" s="27" t="s">
        <v>26</v>
      </c>
      <c r="C60" s="28">
        <v>627083017</v>
      </c>
      <c r="D60" s="29">
        <v>85300</v>
      </c>
      <c r="E60" s="20" t="s">
        <v>29</v>
      </c>
      <c r="F60" s="21">
        <v>9917.1299999999992</v>
      </c>
      <c r="G60" s="21">
        <v>5411.9000000000005</v>
      </c>
      <c r="H60" s="21">
        <v>0</v>
      </c>
      <c r="I60" s="21">
        <v>992.94</v>
      </c>
      <c r="J60" s="21">
        <v>49.38</v>
      </c>
      <c r="K60" s="21">
        <f t="shared" si="4"/>
        <v>1042.3200000000002</v>
      </c>
      <c r="L60" s="21">
        <v>0</v>
      </c>
      <c r="M60" s="21">
        <f t="shared" si="0"/>
        <v>4418.9600000000009</v>
      </c>
      <c r="N60" s="21">
        <f t="shared" si="6"/>
        <v>1042.3200000000002</v>
      </c>
      <c r="O60" s="22" t="s">
        <v>118</v>
      </c>
    </row>
    <row r="61" spans="1:15" s="23" customFormat="1" x14ac:dyDescent="0.2">
      <c r="A61" s="27"/>
      <c r="B61" s="27" t="s">
        <v>26</v>
      </c>
      <c r="C61" s="28">
        <v>627084012</v>
      </c>
      <c r="D61" s="29">
        <v>85300</v>
      </c>
      <c r="E61" s="20" t="s">
        <v>29</v>
      </c>
      <c r="F61" s="21">
        <v>9264.5499999999993</v>
      </c>
      <c r="G61" s="21">
        <v>5056.0399999999991</v>
      </c>
      <c r="H61" s="21">
        <v>0</v>
      </c>
      <c r="I61" s="21">
        <v>927.55</v>
      </c>
      <c r="J61" s="21">
        <v>46.13</v>
      </c>
      <c r="K61" s="21">
        <f t="shared" si="4"/>
        <v>973.68</v>
      </c>
      <c r="L61" s="21">
        <v>0</v>
      </c>
      <c r="M61" s="21">
        <f t="shared" si="0"/>
        <v>4128.4899999999989</v>
      </c>
      <c r="N61" s="21">
        <f t="shared" si="6"/>
        <v>973.68</v>
      </c>
      <c r="O61" s="22" t="s">
        <v>118</v>
      </c>
    </row>
    <row r="62" spans="1:15" s="23" customFormat="1" x14ac:dyDescent="0.2">
      <c r="A62" s="27"/>
      <c r="B62" s="27" t="s">
        <v>26</v>
      </c>
      <c r="C62" s="25">
        <v>627085017</v>
      </c>
      <c r="D62" s="29">
        <v>85300</v>
      </c>
      <c r="E62" s="20" t="s">
        <v>29</v>
      </c>
      <c r="F62" s="21">
        <v>10507.65</v>
      </c>
      <c r="G62" s="21">
        <v>5734.2999999999993</v>
      </c>
      <c r="H62" s="21">
        <v>0</v>
      </c>
      <c r="I62" s="21">
        <v>1052.04</v>
      </c>
      <c r="J62" s="21">
        <v>52.32</v>
      </c>
      <c r="K62" s="21">
        <f t="shared" si="4"/>
        <v>1104.3599999999999</v>
      </c>
      <c r="L62" s="21">
        <v>0</v>
      </c>
      <c r="M62" s="21">
        <f t="shared" si="0"/>
        <v>4682.2599999999993</v>
      </c>
      <c r="N62" s="21">
        <f t="shared" si="6"/>
        <v>1104.3599999999999</v>
      </c>
      <c r="O62" s="22" t="s">
        <v>118</v>
      </c>
    </row>
    <row r="63" spans="1:15" s="23" customFormat="1" x14ac:dyDescent="0.2">
      <c r="A63" s="27"/>
      <c r="B63" s="27" t="s">
        <v>26</v>
      </c>
      <c r="C63" s="25">
        <v>627086012</v>
      </c>
      <c r="D63" s="29">
        <v>85300</v>
      </c>
      <c r="E63" s="20" t="s">
        <v>29</v>
      </c>
      <c r="F63" s="21">
        <v>10598.53</v>
      </c>
      <c r="G63" s="21">
        <v>5783.66</v>
      </c>
      <c r="H63" s="21">
        <v>0</v>
      </c>
      <c r="I63" s="21">
        <v>1061.2</v>
      </c>
      <c r="J63" s="21">
        <v>52.76</v>
      </c>
      <c r="K63" s="21">
        <f t="shared" si="4"/>
        <v>1113.96</v>
      </c>
      <c r="L63" s="21">
        <v>0</v>
      </c>
      <c r="M63" s="21">
        <f t="shared" si="0"/>
        <v>4722.46</v>
      </c>
      <c r="N63" s="21">
        <f t="shared" si="6"/>
        <v>1113.96</v>
      </c>
      <c r="O63" s="22" t="s">
        <v>118</v>
      </c>
    </row>
    <row r="64" spans="1:15" s="23" customFormat="1" x14ac:dyDescent="0.2">
      <c r="A64" s="27"/>
      <c r="B64" s="27" t="s">
        <v>26</v>
      </c>
      <c r="C64" s="25">
        <v>627087017</v>
      </c>
      <c r="D64" s="29">
        <v>85300</v>
      </c>
      <c r="E64" s="20" t="s">
        <v>29</v>
      </c>
      <c r="F64" s="21">
        <v>11000</v>
      </c>
      <c r="G64" s="21">
        <v>6003.079999999999</v>
      </c>
      <c r="H64" s="21">
        <v>0</v>
      </c>
      <c r="I64" s="21">
        <v>1101.32</v>
      </c>
      <c r="J64" s="21">
        <v>54.76</v>
      </c>
      <c r="K64" s="21">
        <f t="shared" si="4"/>
        <v>1156.08</v>
      </c>
      <c r="L64" s="21">
        <v>0</v>
      </c>
      <c r="M64" s="21">
        <f t="shared" si="0"/>
        <v>4901.7599999999993</v>
      </c>
      <c r="N64" s="21">
        <f t="shared" si="6"/>
        <v>1156.08</v>
      </c>
      <c r="O64" s="22" t="s">
        <v>118</v>
      </c>
    </row>
    <row r="65" spans="1:15" s="23" customFormat="1" x14ac:dyDescent="0.2">
      <c r="A65" s="27"/>
      <c r="B65" s="27" t="s">
        <v>26</v>
      </c>
      <c r="C65" s="25">
        <v>627088012</v>
      </c>
      <c r="D65" s="29">
        <v>85300</v>
      </c>
      <c r="E65" s="20" t="s">
        <v>29</v>
      </c>
      <c r="F65" s="21">
        <v>10395.4</v>
      </c>
      <c r="G65" s="21">
        <v>5672.829999999999</v>
      </c>
      <c r="H65" s="21">
        <v>0</v>
      </c>
      <c r="I65" s="21">
        <v>1040.83</v>
      </c>
      <c r="J65" s="21">
        <v>51.77</v>
      </c>
      <c r="K65" s="21">
        <f t="shared" si="4"/>
        <v>1092.5999999999999</v>
      </c>
      <c r="L65" s="21">
        <v>0</v>
      </c>
      <c r="M65" s="21">
        <f t="shared" si="0"/>
        <v>4631.9999999999991</v>
      </c>
      <c r="N65" s="21">
        <f t="shared" si="6"/>
        <v>1092.5999999999999</v>
      </c>
      <c r="O65" s="22" t="s">
        <v>118</v>
      </c>
    </row>
    <row r="66" spans="1:15" s="23" customFormat="1" x14ac:dyDescent="0.2">
      <c r="A66" s="27"/>
      <c r="B66" s="27" t="s">
        <v>26</v>
      </c>
      <c r="C66" s="25">
        <v>627089017</v>
      </c>
      <c r="D66" s="29">
        <v>85300</v>
      </c>
      <c r="E66" s="20" t="s">
        <v>29</v>
      </c>
      <c r="F66" s="21">
        <v>9403.58</v>
      </c>
      <c r="G66" s="21">
        <v>5131.7599999999993</v>
      </c>
      <c r="H66" s="21">
        <v>0</v>
      </c>
      <c r="I66" s="21">
        <v>941.52</v>
      </c>
      <c r="J66" s="21">
        <v>46.8</v>
      </c>
      <c r="K66" s="21">
        <f t="shared" si="4"/>
        <v>988.31999999999994</v>
      </c>
      <c r="L66" s="21">
        <v>0</v>
      </c>
      <c r="M66" s="21">
        <f t="shared" si="0"/>
        <v>4190.24</v>
      </c>
      <c r="N66" s="21">
        <f t="shared" si="6"/>
        <v>988.31999999999994</v>
      </c>
      <c r="O66" s="22" t="s">
        <v>118</v>
      </c>
    </row>
    <row r="67" spans="1:15" s="23" customFormat="1" x14ac:dyDescent="0.2">
      <c r="A67" s="27"/>
      <c r="B67" s="27" t="s">
        <v>26</v>
      </c>
      <c r="C67" s="25">
        <v>627090015</v>
      </c>
      <c r="D67" s="29">
        <v>85300</v>
      </c>
      <c r="E67" s="20" t="s">
        <v>29</v>
      </c>
      <c r="F67" s="21">
        <v>10473.25</v>
      </c>
      <c r="G67" s="21">
        <v>5715.3899999999994</v>
      </c>
      <c r="H67" s="21">
        <v>0</v>
      </c>
      <c r="I67" s="21">
        <v>1048.6199999999999</v>
      </c>
      <c r="J67" s="21">
        <v>52.14</v>
      </c>
      <c r="K67" s="21">
        <f t="shared" si="4"/>
        <v>1100.76</v>
      </c>
      <c r="L67" s="21">
        <v>0</v>
      </c>
      <c r="M67" s="21">
        <f t="shared" si="0"/>
        <v>4666.7699999999995</v>
      </c>
      <c r="N67" s="21">
        <f t="shared" si="6"/>
        <v>1100.76</v>
      </c>
      <c r="O67" s="22" t="s">
        <v>118</v>
      </c>
    </row>
    <row r="68" spans="1:15" s="23" customFormat="1" x14ac:dyDescent="0.2">
      <c r="A68" s="27"/>
      <c r="B68" s="27" t="s">
        <v>26</v>
      </c>
      <c r="C68" s="25">
        <v>627091010</v>
      </c>
      <c r="D68" s="29">
        <v>85300</v>
      </c>
      <c r="E68" s="20" t="s">
        <v>29</v>
      </c>
      <c r="F68" s="21">
        <v>10055.870000000001</v>
      </c>
      <c r="G68" s="21">
        <v>5487.88</v>
      </c>
      <c r="H68" s="21">
        <v>0</v>
      </c>
      <c r="I68" s="21">
        <v>1006.75</v>
      </c>
      <c r="J68" s="21">
        <v>50.09</v>
      </c>
      <c r="K68" s="21">
        <f t="shared" si="4"/>
        <v>1056.8399999999999</v>
      </c>
      <c r="L68" s="21">
        <v>0</v>
      </c>
      <c r="M68" s="21">
        <f t="shared" si="0"/>
        <v>4481.13</v>
      </c>
      <c r="N68" s="21">
        <f t="shared" si="6"/>
        <v>1056.8399999999999</v>
      </c>
      <c r="O68" s="22" t="s">
        <v>118</v>
      </c>
    </row>
    <row r="69" spans="1:15" s="23" customFormat="1" x14ac:dyDescent="0.2">
      <c r="A69" s="27"/>
      <c r="B69" s="27" t="s">
        <v>26</v>
      </c>
      <c r="C69" s="25">
        <v>627092015</v>
      </c>
      <c r="D69" s="29">
        <v>85300</v>
      </c>
      <c r="E69" s="20" t="s">
        <v>29</v>
      </c>
      <c r="F69" s="21">
        <v>10565.53</v>
      </c>
      <c r="G69" s="21">
        <v>5765.66</v>
      </c>
      <c r="H69" s="21">
        <v>0</v>
      </c>
      <c r="I69" s="21">
        <v>1057.8800000000001</v>
      </c>
      <c r="J69" s="21">
        <v>52.6</v>
      </c>
      <c r="K69" s="21">
        <f t="shared" si="4"/>
        <v>1110.48</v>
      </c>
      <c r="L69" s="21">
        <v>0</v>
      </c>
      <c r="M69" s="21">
        <f t="shared" si="0"/>
        <v>4707.78</v>
      </c>
      <c r="N69" s="21">
        <f t="shared" si="6"/>
        <v>1110.48</v>
      </c>
      <c r="O69" s="22" t="s">
        <v>118</v>
      </c>
    </row>
    <row r="70" spans="1:15" s="23" customFormat="1" x14ac:dyDescent="0.2">
      <c r="A70" s="27"/>
      <c r="B70" s="27" t="s">
        <v>26</v>
      </c>
      <c r="C70" s="25">
        <v>627101014</v>
      </c>
      <c r="D70" s="29">
        <v>85300</v>
      </c>
      <c r="E70" s="20" t="s">
        <v>29</v>
      </c>
      <c r="F70" s="21">
        <v>10526.02</v>
      </c>
      <c r="G70" s="21">
        <v>5744.3499999999985</v>
      </c>
      <c r="H70" s="21">
        <v>0</v>
      </c>
      <c r="I70" s="21">
        <v>1053.8599999999999</v>
      </c>
      <c r="J70" s="21">
        <v>52.42</v>
      </c>
      <c r="K70" s="21">
        <f t="shared" si="4"/>
        <v>1106.28</v>
      </c>
      <c r="L70" s="21">
        <v>0</v>
      </c>
      <c r="M70" s="21">
        <f t="shared" si="0"/>
        <v>4690.4899999999989</v>
      </c>
      <c r="N70" s="21">
        <f t="shared" si="6"/>
        <v>1106.28</v>
      </c>
      <c r="O70" s="22" t="s">
        <v>118</v>
      </c>
    </row>
    <row r="71" spans="1:15" s="23" customFormat="1" x14ac:dyDescent="0.2">
      <c r="A71" s="27"/>
      <c r="B71" s="27" t="s">
        <v>26</v>
      </c>
      <c r="C71" s="25">
        <v>627103014</v>
      </c>
      <c r="D71" s="29">
        <v>85300</v>
      </c>
      <c r="E71" s="20" t="s">
        <v>29</v>
      </c>
      <c r="F71" s="21">
        <v>11000</v>
      </c>
      <c r="G71" s="21">
        <v>6003.079999999999</v>
      </c>
      <c r="H71" s="21">
        <v>0</v>
      </c>
      <c r="I71" s="21">
        <v>1101.32</v>
      </c>
      <c r="J71" s="21">
        <v>54.76</v>
      </c>
      <c r="K71" s="21">
        <f t="shared" si="4"/>
        <v>1156.08</v>
      </c>
      <c r="L71" s="21">
        <v>0</v>
      </c>
      <c r="M71" s="21">
        <f t="shared" si="0"/>
        <v>4901.7599999999993</v>
      </c>
      <c r="N71" s="21">
        <f t="shared" si="6"/>
        <v>1156.08</v>
      </c>
      <c r="O71" s="22" t="s">
        <v>118</v>
      </c>
    </row>
    <row r="72" spans="1:15" s="23" customFormat="1" x14ac:dyDescent="0.2">
      <c r="A72" s="27"/>
      <c r="B72" s="27" t="s">
        <v>26</v>
      </c>
      <c r="C72" s="25">
        <v>627104019</v>
      </c>
      <c r="D72" s="29">
        <v>85300</v>
      </c>
      <c r="E72" s="20" t="s">
        <v>29</v>
      </c>
      <c r="F72" s="21">
        <v>9908.1200000000008</v>
      </c>
      <c r="G72" s="21">
        <v>5407.0300000000007</v>
      </c>
      <c r="H72" s="21">
        <v>0</v>
      </c>
      <c r="I72" s="21">
        <v>992.03</v>
      </c>
      <c r="J72" s="21">
        <v>49.33</v>
      </c>
      <c r="K72" s="21">
        <f t="shared" si="4"/>
        <v>1041.3599999999999</v>
      </c>
      <c r="L72" s="21">
        <v>0</v>
      </c>
      <c r="M72" s="21">
        <f t="shared" si="0"/>
        <v>4415.0000000000009</v>
      </c>
      <c r="N72" s="21">
        <f t="shared" si="6"/>
        <v>1041.3599999999999</v>
      </c>
      <c r="O72" s="22" t="s">
        <v>118</v>
      </c>
    </row>
    <row r="73" spans="1:15" s="23" customFormat="1" ht="25.7" x14ac:dyDescent="0.2">
      <c r="A73" s="27" t="s">
        <v>28</v>
      </c>
      <c r="B73" s="27"/>
      <c r="C73" s="25"/>
      <c r="D73" s="26"/>
      <c r="E73" s="20"/>
      <c r="F73" s="21"/>
      <c r="G73" s="21"/>
      <c r="H73" s="21"/>
      <c r="I73" s="21"/>
      <c r="J73" s="21"/>
      <c r="K73" s="21"/>
      <c r="L73" s="21"/>
      <c r="M73" s="21"/>
      <c r="N73" s="21"/>
      <c r="O73" s="22"/>
    </row>
    <row r="74" spans="1:15" s="23" customFormat="1" x14ac:dyDescent="0.2">
      <c r="A74" s="27"/>
      <c r="B74" s="27" t="s">
        <v>26</v>
      </c>
      <c r="C74" s="25">
        <v>626123024</v>
      </c>
      <c r="D74" s="26">
        <v>85300</v>
      </c>
      <c r="E74" s="20" t="s">
        <v>29</v>
      </c>
      <c r="F74" s="21">
        <v>195729.7</v>
      </c>
      <c r="G74" s="21">
        <v>88078.420000000013</v>
      </c>
      <c r="H74" s="21">
        <v>0</v>
      </c>
      <c r="I74" s="21">
        <v>19572.96</v>
      </c>
      <c r="J74" s="21">
        <v>0</v>
      </c>
      <c r="K74" s="21">
        <f t="shared" si="4"/>
        <v>19572.96</v>
      </c>
      <c r="L74" s="21">
        <v>0</v>
      </c>
      <c r="M74" s="21">
        <f t="shared" ref="M74:M137" si="7">G74+H74-I74</f>
        <v>68505.460000000021</v>
      </c>
      <c r="N74" s="21">
        <f t="shared" ref="N74:N87" si="8">K74-L74</f>
        <v>19572.96</v>
      </c>
      <c r="O74" s="22" t="s">
        <v>119</v>
      </c>
    </row>
    <row r="75" spans="1:15" s="23" customFormat="1" x14ac:dyDescent="0.2">
      <c r="A75" s="27"/>
      <c r="B75" s="27" t="s">
        <v>26</v>
      </c>
      <c r="C75" s="25">
        <v>626129024</v>
      </c>
      <c r="D75" s="26">
        <v>85300</v>
      </c>
      <c r="E75" s="20" t="s">
        <v>29</v>
      </c>
      <c r="F75" s="21">
        <v>209367.88</v>
      </c>
      <c r="G75" s="21">
        <v>94215.700000000012</v>
      </c>
      <c r="H75" s="21">
        <v>0</v>
      </c>
      <c r="I75" s="21">
        <v>20936.759999999998</v>
      </c>
      <c r="J75" s="21">
        <v>0</v>
      </c>
      <c r="K75" s="21">
        <f t="shared" si="4"/>
        <v>20936.759999999998</v>
      </c>
      <c r="L75" s="21">
        <v>0</v>
      </c>
      <c r="M75" s="21">
        <f t="shared" si="7"/>
        <v>73278.940000000017</v>
      </c>
      <c r="N75" s="21">
        <f t="shared" si="8"/>
        <v>20936.759999999998</v>
      </c>
      <c r="O75" s="22" t="s">
        <v>119</v>
      </c>
    </row>
    <row r="76" spans="1:15" s="23" customFormat="1" x14ac:dyDescent="0.2">
      <c r="A76" s="27"/>
      <c r="B76" s="27" t="s">
        <v>26</v>
      </c>
      <c r="C76" s="25">
        <v>626130022</v>
      </c>
      <c r="D76" s="26">
        <v>85300</v>
      </c>
      <c r="E76" s="20" t="s">
        <v>29</v>
      </c>
      <c r="F76" s="21">
        <v>215018</v>
      </c>
      <c r="G76" s="21">
        <v>96757.88</v>
      </c>
      <c r="H76" s="21">
        <v>0</v>
      </c>
      <c r="I76" s="21">
        <v>21501.84</v>
      </c>
      <c r="J76" s="21">
        <v>0</v>
      </c>
      <c r="K76" s="21">
        <f t="shared" si="4"/>
        <v>21501.84</v>
      </c>
      <c r="L76" s="21">
        <v>0</v>
      </c>
      <c r="M76" s="21">
        <f t="shared" si="7"/>
        <v>75256.040000000008</v>
      </c>
      <c r="N76" s="21">
        <f t="shared" si="8"/>
        <v>21501.84</v>
      </c>
      <c r="O76" s="22" t="s">
        <v>119</v>
      </c>
    </row>
    <row r="77" spans="1:15" s="23" customFormat="1" x14ac:dyDescent="0.2">
      <c r="A77" s="27"/>
      <c r="B77" s="27" t="s">
        <v>26</v>
      </c>
      <c r="C77" s="25">
        <v>626131027</v>
      </c>
      <c r="D77" s="26">
        <v>85300</v>
      </c>
      <c r="E77" s="20" t="s">
        <v>29</v>
      </c>
      <c r="F77" s="21">
        <v>166924.23000000001</v>
      </c>
      <c r="G77" s="21">
        <v>75115.590000000011</v>
      </c>
      <c r="H77" s="21">
        <v>0</v>
      </c>
      <c r="I77" s="21">
        <v>16692.48</v>
      </c>
      <c r="J77" s="21">
        <v>0</v>
      </c>
      <c r="K77" s="21">
        <f t="shared" si="4"/>
        <v>16692.48</v>
      </c>
      <c r="L77" s="21">
        <v>0</v>
      </c>
      <c r="M77" s="21">
        <f t="shared" si="7"/>
        <v>58423.110000000015</v>
      </c>
      <c r="N77" s="21">
        <f t="shared" si="8"/>
        <v>16692.48</v>
      </c>
      <c r="O77" s="22" t="s">
        <v>119</v>
      </c>
    </row>
    <row r="78" spans="1:15" s="23" customFormat="1" x14ac:dyDescent="0.2">
      <c r="A78" s="27"/>
      <c r="B78" s="27" t="s">
        <v>26</v>
      </c>
      <c r="C78" s="25">
        <v>626132022</v>
      </c>
      <c r="D78" s="26">
        <v>85300</v>
      </c>
      <c r="E78" s="20" t="s">
        <v>29</v>
      </c>
      <c r="F78" s="21">
        <v>171944.02</v>
      </c>
      <c r="G78" s="21">
        <v>77374.599999999991</v>
      </c>
      <c r="H78" s="21">
        <v>0</v>
      </c>
      <c r="I78" s="21">
        <v>17194.439999999999</v>
      </c>
      <c r="J78" s="21">
        <v>0</v>
      </c>
      <c r="K78" s="21">
        <f t="shared" si="4"/>
        <v>17194.439999999999</v>
      </c>
      <c r="L78" s="21">
        <v>0</v>
      </c>
      <c r="M78" s="21">
        <f t="shared" si="7"/>
        <v>60180.159999999989</v>
      </c>
      <c r="N78" s="21">
        <f t="shared" si="8"/>
        <v>17194.439999999999</v>
      </c>
      <c r="O78" s="22" t="s">
        <v>119</v>
      </c>
    </row>
    <row r="79" spans="1:15" s="23" customFormat="1" x14ac:dyDescent="0.2">
      <c r="A79" s="27"/>
      <c r="B79" s="27" t="s">
        <v>26</v>
      </c>
      <c r="C79" s="25">
        <v>626133027</v>
      </c>
      <c r="D79" s="26">
        <v>85300</v>
      </c>
      <c r="E79" s="20" t="s">
        <v>29</v>
      </c>
      <c r="F79" s="21">
        <v>173540.8</v>
      </c>
      <c r="G79" s="21">
        <v>78093.579999999987</v>
      </c>
      <c r="H79" s="21">
        <v>0</v>
      </c>
      <c r="I79" s="21">
        <v>17354.04</v>
      </c>
      <c r="J79" s="21">
        <v>0</v>
      </c>
      <c r="K79" s="21">
        <f t="shared" si="4"/>
        <v>17354.04</v>
      </c>
      <c r="L79" s="21">
        <v>0</v>
      </c>
      <c r="M79" s="21">
        <f t="shared" si="7"/>
        <v>60739.539999999986</v>
      </c>
      <c r="N79" s="21">
        <f t="shared" si="8"/>
        <v>17354.04</v>
      </c>
      <c r="O79" s="22" t="s">
        <v>119</v>
      </c>
    </row>
    <row r="80" spans="1:15" s="23" customFormat="1" x14ac:dyDescent="0.2">
      <c r="A80" s="27"/>
      <c r="B80" s="27" t="s">
        <v>26</v>
      </c>
      <c r="C80" s="25">
        <v>626134022</v>
      </c>
      <c r="D80" s="26">
        <v>85300</v>
      </c>
      <c r="E80" s="20" t="s">
        <v>29</v>
      </c>
      <c r="F80" s="21">
        <v>248550.34</v>
      </c>
      <c r="G80" s="21">
        <v>111847.84</v>
      </c>
      <c r="H80" s="21">
        <v>0</v>
      </c>
      <c r="I80" s="21">
        <v>24855</v>
      </c>
      <c r="J80" s="21">
        <v>0</v>
      </c>
      <c r="K80" s="21">
        <f t="shared" si="4"/>
        <v>24855</v>
      </c>
      <c r="L80" s="21">
        <v>0</v>
      </c>
      <c r="M80" s="21">
        <f t="shared" si="7"/>
        <v>86992.84</v>
      </c>
      <c r="N80" s="21">
        <f t="shared" si="8"/>
        <v>24855</v>
      </c>
      <c r="O80" s="22" t="s">
        <v>119</v>
      </c>
    </row>
    <row r="81" spans="1:15" s="23" customFormat="1" x14ac:dyDescent="0.2">
      <c r="A81" s="27"/>
      <c r="B81" s="27" t="s">
        <v>26</v>
      </c>
      <c r="C81" s="25">
        <v>626401021</v>
      </c>
      <c r="D81" s="26">
        <v>85300</v>
      </c>
      <c r="E81" s="20" t="s">
        <v>29</v>
      </c>
      <c r="F81" s="21">
        <v>148026.20000000001</v>
      </c>
      <c r="G81" s="21">
        <v>66611.89999999998</v>
      </c>
      <c r="H81" s="21">
        <v>0</v>
      </c>
      <c r="I81" s="21">
        <v>14802.6</v>
      </c>
      <c r="J81" s="21">
        <v>0</v>
      </c>
      <c r="K81" s="21">
        <f t="shared" si="4"/>
        <v>14802.6</v>
      </c>
      <c r="L81" s="21">
        <v>0</v>
      </c>
      <c r="M81" s="21">
        <f t="shared" si="7"/>
        <v>51809.299999999981</v>
      </c>
      <c r="N81" s="21">
        <f t="shared" si="8"/>
        <v>14802.6</v>
      </c>
      <c r="O81" s="22" t="s">
        <v>119</v>
      </c>
    </row>
    <row r="82" spans="1:15" s="23" customFormat="1" x14ac:dyDescent="0.2">
      <c r="A82" s="27"/>
      <c r="B82" s="27" t="s">
        <v>26</v>
      </c>
      <c r="C82" s="25">
        <v>626402026</v>
      </c>
      <c r="D82" s="26">
        <v>85300</v>
      </c>
      <c r="E82" s="20" t="s">
        <v>29</v>
      </c>
      <c r="F82" s="21">
        <v>204957.64</v>
      </c>
      <c r="G82" s="21">
        <v>92230.959999999992</v>
      </c>
      <c r="H82" s="21">
        <v>0</v>
      </c>
      <c r="I82" s="21">
        <v>20495.759999999998</v>
      </c>
      <c r="J82" s="21">
        <v>0</v>
      </c>
      <c r="K82" s="21">
        <f t="shared" ref="K82:K87" si="9">I82+J82</f>
        <v>20495.759999999998</v>
      </c>
      <c r="L82" s="21">
        <v>0</v>
      </c>
      <c r="M82" s="21">
        <f t="shared" si="7"/>
        <v>71735.199999999997</v>
      </c>
      <c r="N82" s="21">
        <f t="shared" si="8"/>
        <v>20495.759999999998</v>
      </c>
      <c r="O82" s="22" t="s">
        <v>119</v>
      </c>
    </row>
    <row r="83" spans="1:15" s="23" customFormat="1" x14ac:dyDescent="0.2">
      <c r="A83" s="27"/>
      <c r="B83" s="27" t="s">
        <v>26</v>
      </c>
      <c r="C83" s="25">
        <v>626403021</v>
      </c>
      <c r="D83" s="26">
        <v>85300</v>
      </c>
      <c r="E83" s="20" t="s">
        <v>29</v>
      </c>
      <c r="F83" s="21">
        <v>245413.14</v>
      </c>
      <c r="G83" s="21">
        <v>110435.87999999998</v>
      </c>
      <c r="H83" s="21">
        <v>0</v>
      </c>
      <c r="I83" s="21">
        <v>24541.32</v>
      </c>
      <c r="J83" s="21">
        <v>0</v>
      </c>
      <c r="K83" s="21">
        <f t="shared" si="9"/>
        <v>24541.32</v>
      </c>
      <c r="L83" s="21">
        <v>0</v>
      </c>
      <c r="M83" s="21">
        <f t="shared" si="7"/>
        <v>85894.559999999969</v>
      </c>
      <c r="N83" s="21">
        <f t="shared" si="8"/>
        <v>24541.32</v>
      </c>
      <c r="O83" s="22" t="s">
        <v>119</v>
      </c>
    </row>
    <row r="84" spans="1:15" s="23" customFormat="1" x14ac:dyDescent="0.2">
      <c r="A84" s="27"/>
      <c r="B84" s="27" t="s">
        <v>26</v>
      </c>
      <c r="C84" s="25">
        <v>626404026</v>
      </c>
      <c r="D84" s="26">
        <v>85300</v>
      </c>
      <c r="E84" s="20" t="s">
        <v>29</v>
      </c>
      <c r="F84" s="21">
        <v>261407.96</v>
      </c>
      <c r="G84" s="21">
        <v>117633.56000000001</v>
      </c>
      <c r="H84" s="21">
        <v>0</v>
      </c>
      <c r="I84" s="21">
        <v>26140.799999999999</v>
      </c>
      <c r="J84" s="21">
        <v>0</v>
      </c>
      <c r="K84" s="21">
        <f t="shared" si="9"/>
        <v>26140.799999999999</v>
      </c>
      <c r="L84" s="21">
        <v>0</v>
      </c>
      <c r="M84" s="21">
        <f t="shared" si="7"/>
        <v>91492.760000000009</v>
      </c>
      <c r="N84" s="21">
        <f t="shared" si="8"/>
        <v>26140.799999999999</v>
      </c>
      <c r="O84" s="22" t="s">
        <v>119</v>
      </c>
    </row>
    <row r="85" spans="1:15" s="23" customFormat="1" x14ac:dyDescent="0.2">
      <c r="A85" s="27"/>
      <c r="B85" s="27" t="s">
        <v>26</v>
      </c>
      <c r="C85" s="25">
        <v>626405021</v>
      </c>
      <c r="D85" s="26">
        <v>85300</v>
      </c>
      <c r="E85" s="20" t="s">
        <v>29</v>
      </c>
      <c r="F85" s="21">
        <v>436908.26</v>
      </c>
      <c r="G85" s="21">
        <v>196608.86000000004</v>
      </c>
      <c r="H85" s="21">
        <v>0</v>
      </c>
      <c r="I85" s="21">
        <v>43690.8</v>
      </c>
      <c r="J85" s="21">
        <v>0</v>
      </c>
      <c r="K85" s="21">
        <f t="shared" si="9"/>
        <v>43690.8</v>
      </c>
      <c r="L85" s="21">
        <v>0</v>
      </c>
      <c r="M85" s="21">
        <f t="shared" si="7"/>
        <v>152918.06000000006</v>
      </c>
      <c r="N85" s="21">
        <f t="shared" si="8"/>
        <v>43690.8</v>
      </c>
      <c r="O85" s="22" t="s">
        <v>119</v>
      </c>
    </row>
    <row r="86" spans="1:15" s="23" customFormat="1" x14ac:dyDescent="0.2">
      <c r="A86" s="27"/>
      <c r="B86" s="27" t="s">
        <v>26</v>
      </c>
      <c r="C86" s="25">
        <v>626406026</v>
      </c>
      <c r="D86" s="26">
        <v>85300</v>
      </c>
      <c r="E86" s="20" t="s">
        <v>29</v>
      </c>
      <c r="F86" s="21">
        <v>261006.56</v>
      </c>
      <c r="G86" s="21">
        <v>117453.25999999998</v>
      </c>
      <c r="H86" s="21">
        <v>0</v>
      </c>
      <c r="I86" s="21">
        <v>26100.6</v>
      </c>
      <c r="J86" s="21">
        <v>0</v>
      </c>
      <c r="K86" s="21">
        <f t="shared" si="9"/>
        <v>26100.6</v>
      </c>
      <c r="L86" s="21">
        <v>0</v>
      </c>
      <c r="M86" s="21">
        <f t="shared" si="7"/>
        <v>91352.659999999974</v>
      </c>
      <c r="N86" s="21">
        <f t="shared" si="8"/>
        <v>26100.6</v>
      </c>
      <c r="O86" s="22" t="s">
        <v>119</v>
      </c>
    </row>
    <row r="87" spans="1:15" s="23" customFormat="1" x14ac:dyDescent="0.2">
      <c r="A87" s="27"/>
      <c r="B87" s="27" t="s">
        <v>26</v>
      </c>
      <c r="C87" s="28">
        <v>626417024</v>
      </c>
      <c r="D87" s="26">
        <v>85300</v>
      </c>
      <c r="E87" s="20" t="s">
        <v>29</v>
      </c>
      <c r="F87" s="21">
        <v>264999.95</v>
      </c>
      <c r="G87" s="21">
        <v>119250.17000000001</v>
      </c>
      <c r="H87" s="21">
        <v>0</v>
      </c>
      <c r="I87" s="21">
        <v>26499.96</v>
      </c>
      <c r="J87" s="21">
        <v>0</v>
      </c>
      <c r="K87" s="21">
        <f t="shared" si="9"/>
        <v>26499.96</v>
      </c>
      <c r="L87" s="21">
        <v>0</v>
      </c>
      <c r="M87" s="21">
        <f t="shared" si="7"/>
        <v>92750.210000000021</v>
      </c>
      <c r="N87" s="21">
        <f t="shared" si="8"/>
        <v>26499.96</v>
      </c>
      <c r="O87" s="22" t="s">
        <v>119</v>
      </c>
    </row>
    <row r="88" spans="1:15" s="23" customFormat="1" x14ac:dyDescent="0.2">
      <c r="A88" s="17" t="s">
        <v>8</v>
      </c>
      <c r="B88" s="17"/>
      <c r="C88" s="18"/>
      <c r="D88" s="19"/>
      <c r="E88" s="30"/>
      <c r="F88" s="31">
        <f t="shared" ref="F88:N88" si="10">SUM(F12:F87)</f>
        <v>15339754.169999996</v>
      </c>
      <c r="G88" s="31">
        <f t="shared" si="10"/>
        <v>9826394.0599999987</v>
      </c>
      <c r="H88" s="31">
        <f t="shared" si="10"/>
        <v>1121886.28</v>
      </c>
      <c r="I88" s="31">
        <f t="shared" si="10"/>
        <v>569837.69000000006</v>
      </c>
      <c r="J88" s="31">
        <f t="shared" si="10"/>
        <v>40930.030000000006</v>
      </c>
      <c r="K88" s="31">
        <f t="shared" si="10"/>
        <v>610767.72000000009</v>
      </c>
      <c r="L88" s="31">
        <f t="shared" si="10"/>
        <v>0</v>
      </c>
      <c r="M88" s="31">
        <f t="shared" si="10"/>
        <v>10378442.650000004</v>
      </c>
      <c r="N88" s="31">
        <f t="shared" si="10"/>
        <v>610767.72000000009</v>
      </c>
      <c r="O88" s="32"/>
    </row>
    <row r="89" spans="1:15" s="23" customFormat="1" x14ac:dyDescent="0.2">
      <c r="A89" s="27"/>
      <c r="B89" s="27"/>
      <c r="C89" s="28"/>
      <c r="D89" s="29"/>
      <c r="E89" s="20"/>
      <c r="F89" s="21"/>
      <c r="G89" s="21"/>
      <c r="H89" s="21"/>
      <c r="I89" s="21"/>
      <c r="J89" s="21"/>
      <c r="K89" s="21"/>
      <c r="L89" s="21"/>
      <c r="M89" s="21"/>
      <c r="N89" s="21"/>
      <c r="O89" s="22"/>
    </row>
    <row r="90" spans="1:15" s="23" customFormat="1" ht="25.7" x14ac:dyDescent="0.2">
      <c r="A90" s="27" t="s">
        <v>11</v>
      </c>
      <c r="B90" s="27"/>
      <c r="C90" s="28"/>
      <c r="D90" s="29"/>
      <c r="E90" s="20"/>
      <c r="F90" s="21"/>
      <c r="G90" s="21"/>
      <c r="H90" s="21"/>
      <c r="I90" s="21"/>
      <c r="J90" s="21"/>
      <c r="K90" s="21"/>
      <c r="L90" s="21"/>
      <c r="M90" s="21"/>
      <c r="N90" s="21"/>
      <c r="O90" s="22"/>
    </row>
    <row r="91" spans="1:15" s="23" customFormat="1" ht="38.5" x14ac:dyDescent="0.2">
      <c r="A91" s="27" t="s">
        <v>12</v>
      </c>
      <c r="B91" s="27"/>
      <c r="C91" s="28"/>
      <c r="D91" s="29"/>
      <c r="E91" s="20"/>
      <c r="F91" s="21"/>
      <c r="G91" s="21"/>
      <c r="H91" s="21"/>
      <c r="I91" s="21"/>
      <c r="J91" s="21"/>
      <c r="K91" s="21"/>
      <c r="L91" s="21"/>
      <c r="M91" s="21"/>
      <c r="N91" s="21"/>
      <c r="O91" s="22"/>
    </row>
    <row r="92" spans="1:15" s="23" customFormat="1" ht="38.5" x14ac:dyDescent="0.2">
      <c r="A92" s="27" t="s">
        <v>13</v>
      </c>
      <c r="B92" s="27"/>
      <c r="C92" s="28"/>
      <c r="D92" s="29"/>
      <c r="E92" s="20"/>
      <c r="F92" s="21"/>
      <c r="G92" s="21"/>
      <c r="H92" s="21"/>
      <c r="I92" s="21"/>
      <c r="J92" s="21"/>
      <c r="K92" s="21"/>
      <c r="L92" s="21"/>
      <c r="M92" s="21"/>
      <c r="N92" s="21"/>
      <c r="O92" s="22"/>
    </row>
    <row r="93" spans="1:15" s="23" customFormat="1" ht="51.35" x14ac:dyDescent="0.2">
      <c r="A93" s="27" t="s">
        <v>14</v>
      </c>
      <c r="B93" s="27"/>
      <c r="C93" s="28"/>
      <c r="D93" s="29"/>
      <c r="E93" s="20"/>
      <c r="F93" s="21"/>
      <c r="G93" s="21"/>
      <c r="H93" s="21"/>
      <c r="I93" s="21"/>
      <c r="J93" s="21"/>
      <c r="K93" s="21"/>
      <c r="L93" s="21"/>
      <c r="M93" s="21"/>
      <c r="N93" s="21"/>
      <c r="O93" s="22"/>
    </row>
    <row r="94" spans="1:15" s="23" customFormat="1" ht="38.5" x14ac:dyDescent="0.2">
      <c r="A94" s="27" t="s">
        <v>15</v>
      </c>
      <c r="B94" s="27"/>
      <c r="C94" s="28"/>
      <c r="D94" s="29"/>
      <c r="E94" s="20"/>
      <c r="F94" s="21"/>
      <c r="G94" s="21"/>
      <c r="H94" s="21"/>
      <c r="I94" s="21"/>
      <c r="J94" s="21"/>
      <c r="K94" s="21"/>
      <c r="L94" s="21"/>
      <c r="M94" s="21"/>
      <c r="N94" s="21"/>
      <c r="O94" s="22"/>
    </row>
    <row r="95" spans="1:15" s="23" customFormat="1" ht="25.7" x14ac:dyDescent="0.2">
      <c r="A95" s="27" t="s">
        <v>16</v>
      </c>
      <c r="B95" s="27"/>
      <c r="C95" s="28"/>
      <c r="D95" s="29"/>
      <c r="E95" s="20"/>
      <c r="F95" s="21"/>
      <c r="G95" s="21"/>
      <c r="H95" s="21"/>
      <c r="I95" s="21"/>
      <c r="J95" s="21"/>
      <c r="K95" s="21"/>
      <c r="L95" s="21"/>
      <c r="M95" s="21"/>
      <c r="N95" s="21"/>
      <c r="O95" s="22"/>
    </row>
    <row r="96" spans="1:15" s="23" customFormat="1" x14ac:dyDescent="0.2">
      <c r="A96" s="24" t="s">
        <v>5</v>
      </c>
      <c r="B96" s="24"/>
      <c r="C96" s="25"/>
      <c r="D96" s="26"/>
      <c r="E96" s="20"/>
      <c r="F96" s="21"/>
      <c r="G96" s="21"/>
      <c r="H96" s="21"/>
      <c r="I96" s="21"/>
      <c r="J96" s="21"/>
      <c r="K96" s="21"/>
      <c r="L96" s="21"/>
      <c r="M96" s="21"/>
      <c r="N96" s="21"/>
      <c r="O96" s="22"/>
    </row>
    <row r="97" spans="1:15" s="23" customFormat="1" x14ac:dyDescent="0.2">
      <c r="A97" s="24"/>
      <c r="B97" s="24" t="s">
        <v>174</v>
      </c>
      <c r="C97" s="25">
        <v>60090339</v>
      </c>
      <c r="D97" s="26">
        <v>85100</v>
      </c>
      <c r="E97" s="20" t="s">
        <v>29</v>
      </c>
      <c r="F97" s="21">
        <v>400000</v>
      </c>
      <c r="G97" s="21">
        <v>78087.8</v>
      </c>
      <c r="H97" s="21">
        <v>0</v>
      </c>
      <c r="I97" s="21">
        <v>28147.31</v>
      </c>
      <c r="J97" s="21">
        <v>652.09</v>
      </c>
      <c r="K97" s="21">
        <f>I97+J97</f>
        <v>28799.4</v>
      </c>
      <c r="L97" s="21">
        <v>0</v>
      </c>
      <c r="M97" s="21">
        <f t="shared" si="7"/>
        <v>49940.490000000005</v>
      </c>
      <c r="N97" s="21">
        <f t="shared" ref="N97:N160" si="11">K97-L97</f>
        <v>28799.4</v>
      </c>
      <c r="O97" s="22" t="s">
        <v>120</v>
      </c>
    </row>
    <row r="98" spans="1:15" s="23" customFormat="1" x14ac:dyDescent="0.2">
      <c r="A98" s="24"/>
      <c r="B98" s="24" t="s">
        <v>174</v>
      </c>
      <c r="C98" s="25">
        <v>60148756</v>
      </c>
      <c r="D98" s="26" t="s">
        <v>56</v>
      </c>
      <c r="E98" s="20" t="s">
        <v>29</v>
      </c>
      <c r="F98" s="21">
        <v>255000</v>
      </c>
      <c r="G98" s="21">
        <v>68000.009999999995</v>
      </c>
      <c r="H98" s="21">
        <v>0</v>
      </c>
      <c r="I98" s="21">
        <v>17000</v>
      </c>
      <c r="J98" s="21">
        <v>361.25</v>
      </c>
      <c r="K98" s="21">
        <f t="shared" ref="K98:K161" si="12">I98+J98</f>
        <v>17361.25</v>
      </c>
      <c r="L98" s="21">
        <v>0</v>
      </c>
      <c r="M98" s="21">
        <f t="shared" si="7"/>
        <v>51000.009999999995</v>
      </c>
      <c r="N98" s="21">
        <f t="shared" si="11"/>
        <v>17361.25</v>
      </c>
      <c r="O98" s="22" t="s">
        <v>121</v>
      </c>
    </row>
    <row r="99" spans="1:15" s="23" customFormat="1" x14ac:dyDescent="0.2">
      <c r="A99" s="24"/>
      <c r="B99" s="24"/>
      <c r="C99" s="25"/>
      <c r="D99" s="26" t="s">
        <v>57</v>
      </c>
      <c r="E99" s="20" t="s">
        <v>29</v>
      </c>
      <c r="F99" s="21">
        <v>400000</v>
      </c>
      <c r="G99" s="21">
        <v>106666.69</v>
      </c>
      <c r="H99" s="21">
        <v>0</v>
      </c>
      <c r="I99" s="21">
        <v>26666.67</v>
      </c>
      <c r="J99" s="21">
        <v>566.66999999999996</v>
      </c>
      <c r="K99" s="21">
        <f t="shared" si="12"/>
        <v>27233.339999999997</v>
      </c>
      <c r="L99" s="21">
        <v>0</v>
      </c>
      <c r="M99" s="21">
        <f t="shared" si="7"/>
        <v>80000.02</v>
      </c>
      <c r="N99" s="21">
        <f t="shared" si="11"/>
        <v>27233.339999999997</v>
      </c>
      <c r="O99" s="22"/>
    </row>
    <row r="100" spans="1:15" s="23" customFormat="1" x14ac:dyDescent="0.2">
      <c r="A100" s="24"/>
      <c r="B100" s="24"/>
      <c r="C100" s="25"/>
      <c r="D100" s="26" t="s">
        <v>58</v>
      </c>
      <c r="E100" s="20" t="s">
        <v>29</v>
      </c>
      <c r="F100" s="21">
        <v>605000</v>
      </c>
      <c r="G100" s="21">
        <v>161333.35999999993</v>
      </c>
      <c r="H100" s="21">
        <v>0</v>
      </c>
      <c r="I100" s="21">
        <v>40333.32</v>
      </c>
      <c r="J100" s="21">
        <v>857.08</v>
      </c>
      <c r="K100" s="21">
        <f t="shared" si="12"/>
        <v>41190.400000000001</v>
      </c>
      <c r="L100" s="21">
        <v>0</v>
      </c>
      <c r="M100" s="21">
        <f t="shared" si="7"/>
        <v>121000.03999999992</v>
      </c>
      <c r="N100" s="21">
        <f t="shared" si="11"/>
        <v>41190.400000000001</v>
      </c>
      <c r="O100" s="22"/>
    </row>
    <row r="101" spans="1:15" s="23" customFormat="1" x14ac:dyDescent="0.2">
      <c r="A101" s="24"/>
      <c r="B101" s="24"/>
      <c r="C101" s="25"/>
      <c r="D101" s="26" t="s">
        <v>59</v>
      </c>
      <c r="E101" s="20" t="s">
        <v>29</v>
      </c>
      <c r="F101" s="21">
        <v>300000</v>
      </c>
      <c r="G101" s="21">
        <v>80000.010000000009</v>
      </c>
      <c r="H101" s="21">
        <v>0</v>
      </c>
      <c r="I101" s="21">
        <v>19999.990000000002</v>
      </c>
      <c r="J101" s="21">
        <v>425</v>
      </c>
      <c r="K101" s="21">
        <f t="shared" si="12"/>
        <v>20424.990000000002</v>
      </c>
      <c r="L101" s="21">
        <v>0</v>
      </c>
      <c r="M101" s="21">
        <f t="shared" si="7"/>
        <v>60000.020000000004</v>
      </c>
      <c r="N101" s="21">
        <f t="shared" si="11"/>
        <v>20424.990000000002</v>
      </c>
      <c r="O101" s="22"/>
    </row>
    <row r="102" spans="1:15" s="23" customFormat="1" x14ac:dyDescent="0.2">
      <c r="A102" s="24"/>
      <c r="B102" s="24"/>
      <c r="C102" s="25"/>
      <c r="D102" s="26" t="s">
        <v>60</v>
      </c>
      <c r="E102" s="20" t="s">
        <v>29</v>
      </c>
      <c r="F102" s="21">
        <v>100000</v>
      </c>
      <c r="G102" s="21">
        <v>26666.67</v>
      </c>
      <c r="H102" s="21">
        <v>0</v>
      </c>
      <c r="I102" s="21">
        <v>6666.66</v>
      </c>
      <c r="J102" s="21">
        <v>141.66999999999999</v>
      </c>
      <c r="K102" s="21">
        <f t="shared" si="12"/>
        <v>6808.33</v>
      </c>
      <c r="L102" s="21">
        <v>0</v>
      </c>
      <c r="M102" s="21">
        <f t="shared" si="7"/>
        <v>20000.009999999998</v>
      </c>
      <c r="N102" s="21">
        <f t="shared" si="11"/>
        <v>6808.33</v>
      </c>
      <c r="O102" s="22"/>
    </row>
    <row r="103" spans="1:15" s="23" customFormat="1" x14ac:dyDescent="0.2">
      <c r="A103" s="24"/>
      <c r="B103" s="24"/>
      <c r="C103" s="25"/>
      <c r="D103" s="26" t="s">
        <v>61</v>
      </c>
      <c r="E103" s="20" t="s">
        <v>29</v>
      </c>
      <c r="F103" s="21">
        <v>900000</v>
      </c>
      <c r="G103" s="21">
        <v>240000.04000000004</v>
      </c>
      <c r="H103" s="21">
        <v>0</v>
      </c>
      <c r="I103" s="21">
        <v>59999.99</v>
      </c>
      <c r="J103" s="21">
        <v>1275</v>
      </c>
      <c r="K103" s="21">
        <f t="shared" si="12"/>
        <v>61274.99</v>
      </c>
      <c r="L103" s="21">
        <v>0</v>
      </c>
      <c r="M103" s="21">
        <f t="shared" si="7"/>
        <v>180000.05000000005</v>
      </c>
      <c r="N103" s="21">
        <f t="shared" si="11"/>
        <v>61274.99</v>
      </c>
      <c r="O103" s="22"/>
    </row>
    <row r="104" spans="1:15" s="23" customFormat="1" x14ac:dyDescent="0.2">
      <c r="A104" s="24"/>
      <c r="B104" s="24"/>
      <c r="C104" s="25"/>
      <c r="D104" s="26" t="s">
        <v>62</v>
      </c>
      <c r="E104" s="20" t="s">
        <v>29</v>
      </c>
      <c r="F104" s="21">
        <v>50000</v>
      </c>
      <c r="G104" s="21">
        <v>13333.339999999998</v>
      </c>
      <c r="H104" s="21">
        <v>0</v>
      </c>
      <c r="I104" s="21">
        <v>3333.34</v>
      </c>
      <c r="J104" s="21">
        <v>70.83</v>
      </c>
      <c r="K104" s="21">
        <f t="shared" si="12"/>
        <v>3404.17</v>
      </c>
      <c r="L104" s="21">
        <v>0</v>
      </c>
      <c r="M104" s="21">
        <f t="shared" si="7"/>
        <v>9999.9999999999982</v>
      </c>
      <c r="N104" s="21">
        <f t="shared" si="11"/>
        <v>3404.17</v>
      </c>
      <c r="O104" s="22"/>
    </row>
    <row r="105" spans="1:15" s="23" customFormat="1" x14ac:dyDescent="0.2">
      <c r="A105" s="24"/>
      <c r="B105" s="24"/>
      <c r="C105" s="25"/>
      <c r="D105" s="26" t="s">
        <v>63</v>
      </c>
      <c r="E105" s="20" t="s">
        <v>29</v>
      </c>
      <c r="F105" s="21">
        <v>30000</v>
      </c>
      <c r="G105" s="21">
        <v>8000</v>
      </c>
      <c r="H105" s="21">
        <v>0</v>
      </c>
      <c r="I105" s="21">
        <v>2000</v>
      </c>
      <c r="J105" s="21">
        <v>42.5</v>
      </c>
      <c r="K105" s="21">
        <f t="shared" si="12"/>
        <v>2042.5</v>
      </c>
      <c r="L105" s="21">
        <v>0</v>
      </c>
      <c r="M105" s="21">
        <f t="shared" si="7"/>
        <v>6000</v>
      </c>
      <c r="N105" s="21">
        <f t="shared" si="11"/>
        <v>2042.5</v>
      </c>
      <c r="O105" s="22"/>
    </row>
    <row r="106" spans="1:15" s="23" customFormat="1" x14ac:dyDescent="0.2">
      <c r="A106" s="24"/>
      <c r="B106" s="24"/>
      <c r="C106" s="25"/>
      <c r="D106" s="26" t="s">
        <v>64</v>
      </c>
      <c r="E106" s="20" t="s">
        <v>29</v>
      </c>
      <c r="F106" s="21">
        <v>2250000</v>
      </c>
      <c r="G106" s="21">
        <v>600000.1100000001</v>
      </c>
      <c r="H106" s="21">
        <v>0</v>
      </c>
      <c r="I106" s="21">
        <v>149999.98000000001</v>
      </c>
      <c r="J106" s="21">
        <v>3187.5</v>
      </c>
      <c r="K106" s="21">
        <f t="shared" si="12"/>
        <v>153187.48000000001</v>
      </c>
      <c r="L106" s="21">
        <v>0</v>
      </c>
      <c r="M106" s="21">
        <f t="shared" si="7"/>
        <v>450000.13000000012</v>
      </c>
      <c r="N106" s="21">
        <f t="shared" si="11"/>
        <v>153187.48000000001</v>
      </c>
      <c r="O106" s="22"/>
    </row>
    <row r="107" spans="1:15" s="23" customFormat="1" x14ac:dyDescent="0.2">
      <c r="A107" s="24"/>
      <c r="B107" s="24"/>
      <c r="C107" s="25"/>
      <c r="D107" s="26" t="s">
        <v>65</v>
      </c>
      <c r="E107" s="20" t="s">
        <v>29</v>
      </c>
      <c r="F107" s="21">
        <v>100000</v>
      </c>
      <c r="G107" s="21">
        <v>26666.67</v>
      </c>
      <c r="H107" s="21">
        <v>0</v>
      </c>
      <c r="I107" s="21">
        <v>6666.66</v>
      </c>
      <c r="J107" s="21">
        <v>141.66999999999999</v>
      </c>
      <c r="K107" s="21">
        <f t="shared" si="12"/>
        <v>6808.33</v>
      </c>
      <c r="L107" s="21">
        <v>0</v>
      </c>
      <c r="M107" s="21">
        <f t="shared" si="7"/>
        <v>20000.009999999998</v>
      </c>
      <c r="N107" s="21">
        <f t="shared" si="11"/>
        <v>6808.33</v>
      </c>
      <c r="O107" s="22"/>
    </row>
    <row r="108" spans="1:15" s="23" customFormat="1" x14ac:dyDescent="0.2">
      <c r="A108" s="24"/>
      <c r="B108" s="24"/>
      <c r="C108" s="25"/>
      <c r="D108" s="26" t="s">
        <v>66</v>
      </c>
      <c r="E108" s="20" t="s">
        <v>29</v>
      </c>
      <c r="F108" s="21">
        <v>120000</v>
      </c>
      <c r="G108" s="21">
        <v>32000.010000000002</v>
      </c>
      <c r="H108" s="21">
        <v>0</v>
      </c>
      <c r="I108" s="21">
        <v>8000</v>
      </c>
      <c r="J108" s="21">
        <v>170</v>
      </c>
      <c r="K108" s="21">
        <f t="shared" si="12"/>
        <v>8170</v>
      </c>
      <c r="L108" s="21">
        <v>0</v>
      </c>
      <c r="M108" s="21">
        <f t="shared" si="7"/>
        <v>24000.010000000002</v>
      </c>
      <c r="N108" s="21">
        <f t="shared" si="11"/>
        <v>8170</v>
      </c>
      <c r="O108" s="22"/>
    </row>
    <row r="109" spans="1:15" s="23" customFormat="1" x14ac:dyDescent="0.2">
      <c r="A109" s="24"/>
      <c r="B109" s="24"/>
      <c r="C109" s="25"/>
      <c r="D109" s="26" t="s">
        <v>67</v>
      </c>
      <c r="E109" s="20" t="s">
        <v>29</v>
      </c>
      <c r="F109" s="21">
        <v>30000</v>
      </c>
      <c r="G109" s="21">
        <v>8000</v>
      </c>
      <c r="H109" s="21">
        <v>0</v>
      </c>
      <c r="I109" s="21">
        <v>2000</v>
      </c>
      <c r="J109" s="21">
        <v>42.5</v>
      </c>
      <c r="K109" s="21">
        <f t="shared" si="12"/>
        <v>2042.5</v>
      </c>
      <c r="L109" s="21">
        <v>0</v>
      </c>
      <c r="M109" s="21">
        <f t="shared" si="7"/>
        <v>6000</v>
      </c>
      <c r="N109" s="21">
        <f t="shared" si="11"/>
        <v>2042.5</v>
      </c>
      <c r="O109" s="22"/>
    </row>
    <row r="110" spans="1:15" s="23" customFormat="1" x14ac:dyDescent="0.2">
      <c r="A110" s="24"/>
      <c r="B110" s="24"/>
      <c r="C110" s="25"/>
      <c r="D110" s="26" t="s">
        <v>68</v>
      </c>
      <c r="E110" s="20" t="s">
        <v>29</v>
      </c>
      <c r="F110" s="21">
        <v>50000</v>
      </c>
      <c r="G110" s="21">
        <v>13333.339999999998</v>
      </c>
      <c r="H110" s="21">
        <v>0</v>
      </c>
      <c r="I110" s="21">
        <v>3333.34</v>
      </c>
      <c r="J110" s="21">
        <v>70.83</v>
      </c>
      <c r="K110" s="21">
        <f t="shared" si="12"/>
        <v>3404.17</v>
      </c>
      <c r="L110" s="21">
        <v>0</v>
      </c>
      <c r="M110" s="21">
        <f t="shared" si="7"/>
        <v>9999.9999999999982</v>
      </c>
      <c r="N110" s="21">
        <f t="shared" si="11"/>
        <v>3404.17</v>
      </c>
      <c r="O110" s="22"/>
    </row>
    <row r="111" spans="1:15" s="23" customFormat="1" x14ac:dyDescent="0.2">
      <c r="A111" s="24"/>
      <c r="B111" s="24"/>
      <c r="C111" s="25"/>
      <c r="D111" s="26" t="s">
        <v>69</v>
      </c>
      <c r="E111" s="20" t="s">
        <v>29</v>
      </c>
      <c r="F111" s="21">
        <v>150000</v>
      </c>
      <c r="G111" s="21">
        <v>40000.01</v>
      </c>
      <c r="H111" s="21">
        <v>0</v>
      </c>
      <c r="I111" s="21">
        <v>10000</v>
      </c>
      <c r="J111" s="21">
        <v>212.5</v>
      </c>
      <c r="K111" s="21">
        <f t="shared" si="12"/>
        <v>10212.5</v>
      </c>
      <c r="L111" s="21">
        <v>0</v>
      </c>
      <c r="M111" s="21">
        <f t="shared" si="7"/>
        <v>30000.010000000002</v>
      </c>
      <c r="N111" s="21">
        <f t="shared" si="11"/>
        <v>10212.5</v>
      </c>
      <c r="O111" s="22"/>
    </row>
    <row r="112" spans="1:15" s="23" customFormat="1" x14ac:dyDescent="0.2">
      <c r="A112" s="24"/>
      <c r="B112" s="24"/>
      <c r="C112" s="25"/>
      <c r="D112" s="26" t="s">
        <v>70</v>
      </c>
      <c r="E112" s="20" t="s">
        <v>29</v>
      </c>
      <c r="F112" s="21">
        <v>1200000</v>
      </c>
      <c r="G112" s="21">
        <v>320000.06000000006</v>
      </c>
      <c r="H112" s="21">
        <v>0</v>
      </c>
      <c r="I112" s="21">
        <v>79999.990000000005</v>
      </c>
      <c r="J112" s="21">
        <v>1700</v>
      </c>
      <c r="K112" s="21">
        <f t="shared" si="12"/>
        <v>81699.990000000005</v>
      </c>
      <c r="L112" s="21">
        <v>0</v>
      </c>
      <c r="M112" s="21">
        <f t="shared" si="7"/>
        <v>240000.07000000007</v>
      </c>
      <c r="N112" s="21">
        <f t="shared" si="11"/>
        <v>81699.990000000005</v>
      </c>
      <c r="O112" s="22"/>
    </row>
    <row r="113" spans="1:15" s="23" customFormat="1" x14ac:dyDescent="0.2">
      <c r="A113" s="24"/>
      <c r="B113" s="24"/>
      <c r="C113" s="25"/>
      <c r="D113" s="26" t="s">
        <v>71</v>
      </c>
      <c r="E113" s="20" t="s">
        <v>29</v>
      </c>
      <c r="F113" s="21">
        <v>12960000</v>
      </c>
      <c r="G113" s="21">
        <v>3456000.65</v>
      </c>
      <c r="H113" s="21">
        <v>0</v>
      </c>
      <c r="I113" s="21">
        <v>863999.9</v>
      </c>
      <c r="J113" s="21">
        <v>18360</v>
      </c>
      <c r="K113" s="21">
        <f t="shared" si="12"/>
        <v>882359.9</v>
      </c>
      <c r="L113" s="21">
        <v>0</v>
      </c>
      <c r="M113" s="21">
        <f t="shared" si="7"/>
        <v>2592000.75</v>
      </c>
      <c r="N113" s="21">
        <f t="shared" si="11"/>
        <v>882359.9</v>
      </c>
      <c r="O113" s="22"/>
    </row>
    <row r="114" spans="1:15" s="23" customFormat="1" x14ac:dyDescent="0.2">
      <c r="A114" s="24"/>
      <c r="B114" s="24" t="s">
        <v>174</v>
      </c>
      <c r="C114" s="25">
        <v>60505856</v>
      </c>
      <c r="D114" s="26" t="s">
        <v>64</v>
      </c>
      <c r="E114" s="20" t="s">
        <v>29</v>
      </c>
      <c r="F114" s="21">
        <v>575000</v>
      </c>
      <c r="G114" s="21">
        <v>287499.98</v>
      </c>
      <c r="H114" s="21">
        <v>0</v>
      </c>
      <c r="I114" s="21">
        <v>57500.01</v>
      </c>
      <c r="J114" s="21">
        <v>3316.55</v>
      </c>
      <c r="K114" s="21">
        <f t="shared" si="12"/>
        <v>60816.560000000005</v>
      </c>
      <c r="L114" s="21">
        <v>0</v>
      </c>
      <c r="M114" s="21">
        <f t="shared" si="7"/>
        <v>229999.96999999997</v>
      </c>
      <c r="N114" s="21">
        <f t="shared" si="11"/>
        <v>60816.560000000005</v>
      </c>
      <c r="O114" s="22" t="s">
        <v>119</v>
      </c>
    </row>
    <row r="115" spans="1:15" s="23" customFormat="1" x14ac:dyDescent="0.2">
      <c r="A115" s="24"/>
      <c r="B115" s="24"/>
      <c r="C115" s="25"/>
      <c r="D115" s="26" t="s">
        <v>72</v>
      </c>
      <c r="E115" s="20" t="s">
        <v>29</v>
      </c>
      <c r="F115" s="21">
        <v>700000</v>
      </c>
      <c r="G115" s="21">
        <v>349999.97</v>
      </c>
      <c r="H115" s="21">
        <v>0</v>
      </c>
      <c r="I115" s="21">
        <v>70000</v>
      </c>
      <c r="J115" s="21">
        <v>4037.54</v>
      </c>
      <c r="K115" s="21">
        <f t="shared" si="12"/>
        <v>74037.539999999994</v>
      </c>
      <c r="L115" s="21">
        <v>0</v>
      </c>
      <c r="M115" s="21">
        <f t="shared" si="7"/>
        <v>279999.96999999997</v>
      </c>
      <c r="N115" s="21">
        <f t="shared" si="11"/>
        <v>74037.539999999994</v>
      </c>
      <c r="O115" s="22"/>
    </row>
    <row r="116" spans="1:15" s="23" customFormat="1" x14ac:dyDescent="0.2">
      <c r="A116" s="24"/>
      <c r="B116" s="24"/>
      <c r="C116" s="25"/>
      <c r="D116" s="26" t="s">
        <v>69</v>
      </c>
      <c r="E116" s="20" t="s">
        <v>29</v>
      </c>
      <c r="F116" s="21">
        <v>800000</v>
      </c>
      <c r="G116" s="21">
        <v>399999.97</v>
      </c>
      <c r="H116" s="21">
        <v>0</v>
      </c>
      <c r="I116" s="21">
        <v>80000.009999999995</v>
      </c>
      <c r="J116" s="21">
        <v>4614.33</v>
      </c>
      <c r="K116" s="21">
        <f t="shared" si="12"/>
        <v>84614.34</v>
      </c>
      <c r="L116" s="21">
        <v>0</v>
      </c>
      <c r="M116" s="21">
        <f t="shared" si="7"/>
        <v>319999.95999999996</v>
      </c>
      <c r="N116" s="21">
        <f t="shared" si="11"/>
        <v>84614.34</v>
      </c>
      <c r="O116" s="22"/>
    </row>
    <row r="117" spans="1:15" s="23" customFormat="1" x14ac:dyDescent="0.2">
      <c r="A117" s="24"/>
      <c r="B117" s="24"/>
      <c r="C117" s="25"/>
      <c r="D117" s="26" t="s">
        <v>70</v>
      </c>
      <c r="E117" s="20" t="s">
        <v>29</v>
      </c>
      <c r="F117" s="21">
        <v>2845000</v>
      </c>
      <c r="G117" s="21">
        <v>1422499.8900000001</v>
      </c>
      <c r="H117" s="21">
        <v>0</v>
      </c>
      <c r="I117" s="21">
        <v>284500.03000000003</v>
      </c>
      <c r="J117" s="21">
        <v>16409.72</v>
      </c>
      <c r="K117" s="21">
        <f t="shared" si="12"/>
        <v>300909.75</v>
      </c>
      <c r="L117" s="21">
        <v>0</v>
      </c>
      <c r="M117" s="21">
        <f t="shared" si="7"/>
        <v>1137999.8600000001</v>
      </c>
      <c r="N117" s="21">
        <f t="shared" si="11"/>
        <v>300909.75</v>
      </c>
      <c r="O117" s="22"/>
    </row>
    <row r="118" spans="1:15" s="23" customFormat="1" x14ac:dyDescent="0.2">
      <c r="A118" s="24"/>
      <c r="B118" s="24"/>
      <c r="C118" s="25"/>
      <c r="D118" s="26" t="s">
        <v>71</v>
      </c>
      <c r="E118" s="20" t="s">
        <v>29</v>
      </c>
      <c r="F118" s="21">
        <v>80000</v>
      </c>
      <c r="G118" s="21">
        <v>39999.99</v>
      </c>
      <c r="H118" s="21">
        <v>0</v>
      </c>
      <c r="I118" s="21">
        <v>7999.99</v>
      </c>
      <c r="J118" s="21">
        <v>461.44</v>
      </c>
      <c r="K118" s="21">
        <f t="shared" si="12"/>
        <v>8461.43</v>
      </c>
      <c r="L118" s="21">
        <v>0</v>
      </c>
      <c r="M118" s="21">
        <f t="shared" si="7"/>
        <v>32000</v>
      </c>
      <c r="N118" s="21">
        <f t="shared" si="11"/>
        <v>8461.43</v>
      </c>
      <c r="O118" s="22"/>
    </row>
    <row r="119" spans="1:15" s="23" customFormat="1" x14ac:dyDescent="0.2">
      <c r="A119" s="24"/>
      <c r="B119" s="24" t="s">
        <v>174</v>
      </c>
      <c r="C119" s="25">
        <v>60563319</v>
      </c>
      <c r="D119" s="26" t="s">
        <v>73</v>
      </c>
      <c r="E119" s="20" t="s">
        <v>29</v>
      </c>
      <c r="F119" s="21">
        <v>1163446.08</v>
      </c>
      <c r="G119" s="21">
        <v>639895.38000000012</v>
      </c>
      <c r="H119" s="21">
        <v>0</v>
      </c>
      <c r="I119" s="21">
        <v>116344.6</v>
      </c>
      <c r="J119" s="21">
        <v>7989.96</v>
      </c>
      <c r="K119" s="21">
        <f t="shared" si="12"/>
        <v>124334.56000000001</v>
      </c>
      <c r="L119" s="21">
        <v>0</v>
      </c>
      <c r="M119" s="21">
        <f t="shared" si="7"/>
        <v>523550.78000000014</v>
      </c>
      <c r="N119" s="21">
        <f t="shared" si="11"/>
        <v>124334.56000000001</v>
      </c>
      <c r="O119" s="22" t="s">
        <v>118</v>
      </c>
    </row>
    <row r="120" spans="1:15" s="23" customFormat="1" x14ac:dyDescent="0.2">
      <c r="A120" s="24"/>
      <c r="B120" s="24" t="s">
        <v>174</v>
      </c>
      <c r="C120" s="25">
        <v>60568268</v>
      </c>
      <c r="D120" s="26" t="s">
        <v>73</v>
      </c>
      <c r="E120" s="20" t="s">
        <v>29</v>
      </c>
      <c r="F120" s="21">
        <v>1736084.38</v>
      </c>
      <c r="G120" s="21">
        <v>682033.21</v>
      </c>
      <c r="H120" s="21">
        <v>0</v>
      </c>
      <c r="I120" s="21">
        <v>248012.04</v>
      </c>
      <c r="J120" s="21">
        <v>6251.97</v>
      </c>
      <c r="K120" s="21">
        <f t="shared" si="12"/>
        <v>254264.01</v>
      </c>
      <c r="L120" s="21">
        <v>0</v>
      </c>
      <c r="M120" s="21">
        <f t="shared" si="7"/>
        <v>434021.16999999993</v>
      </c>
      <c r="N120" s="21">
        <f t="shared" si="11"/>
        <v>254264.01</v>
      </c>
      <c r="O120" s="22" t="s">
        <v>122</v>
      </c>
    </row>
    <row r="121" spans="1:15" s="23" customFormat="1" x14ac:dyDescent="0.2">
      <c r="A121" s="24"/>
      <c r="B121" s="24" t="s">
        <v>174</v>
      </c>
      <c r="C121" s="25">
        <v>60568276</v>
      </c>
      <c r="D121" s="26" t="s">
        <v>70</v>
      </c>
      <c r="E121" s="20" t="s">
        <v>29</v>
      </c>
      <c r="F121" s="21">
        <v>134335.47</v>
      </c>
      <c r="G121" s="21">
        <v>39181.199999999983</v>
      </c>
      <c r="H121" s="21">
        <v>0</v>
      </c>
      <c r="I121" s="21">
        <v>22389.24</v>
      </c>
      <c r="J121" s="21">
        <v>292.10000000000002</v>
      </c>
      <c r="K121" s="21">
        <f t="shared" si="12"/>
        <v>22681.34</v>
      </c>
      <c r="L121" s="21">
        <v>0</v>
      </c>
      <c r="M121" s="21">
        <f t="shared" si="7"/>
        <v>16791.959999999981</v>
      </c>
      <c r="N121" s="21">
        <f t="shared" si="11"/>
        <v>22681.34</v>
      </c>
      <c r="O121" s="22" t="s">
        <v>123</v>
      </c>
    </row>
    <row r="122" spans="1:15" s="23" customFormat="1" x14ac:dyDescent="0.2">
      <c r="A122" s="24"/>
      <c r="B122" s="24" t="s">
        <v>174</v>
      </c>
      <c r="C122" s="25">
        <v>60597580</v>
      </c>
      <c r="D122" s="26" t="s">
        <v>57</v>
      </c>
      <c r="E122" s="20" t="s">
        <v>29</v>
      </c>
      <c r="F122" s="21">
        <v>35000</v>
      </c>
      <c r="G122" s="21">
        <v>15000</v>
      </c>
      <c r="H122" s="21">
        <v>0</v>
      </c>
      <c r="I122" s="21">
        <v>5000</v>
      </c>
      <c r="J122" s="21">
        <v>94.04</v>
      </c>
      <c r="K122" s="21">
        <f t="shared" si="12"/>
        <v>5094.04</v>
      </c>
      <c r="L122" s="21">
        <v>0</v>
      </c>
      <c r="M122" s="21">
        <f t="shared" si="7"/>
        <v>10000</v>
      </c>
      <c r="N122" s="21">
        <f t="shared" si="11"/>
        <v>5094.04</v>
      </c>
      <c r="O122" s="22" t="s">
        <v>122</v>
      </c>
    </row>
    <row r="123" spans="1:15" s="23" customFormat="1" x14ac:dyDescent="0.2">
      <c r="A123" s="24"/>
      <c r="B123" s="24"/>
      <c r="C123" s="25"/>
      <c r="D123" s="26" t="s">
        <v>59</v>
      </c>
      <c r="E123" s="20" t="s">
        <v>29</v>
      </c>
      <c r="F123" s="21">
        <v>52499.99</v>
      </c>
      <c r="G123" s="21">
        <v>22500</v>
      </c>
      <c r="H123" s="21">
        <v>0</v>
      </c>
      <c r="I123" s="21">
        <v>7500</v>
      </c>
      <c r="J123" s="21">
        <v>141.06</v>
      </c>
      <c r="K123" s="21">
        <f t="shared" si="12"/>
        <v>7641.06</v>
      </c>
      <c r="L123" s="21">
        <v>0</v>
      </c>
      <c r="M123" s="21">
        <f t="shared" si="7"/>
        <v>15000</v>
      </c>
      <c r="N123" s="21">
        <f t="shared" si="11"/>
        <v>7641.06</v>
      </c>
      <c r="O123" s="22"/>
    </row>
    <row r="124" spans="1:15" s="23" customFormat="1" x14ac:dyDescent="0.2">
      <c r="A124" s="24"/>
      <c r="B124" s="24"/>
      <c r="C124" s="25"/>
      <c r="D124" s="26" t="s">
        <v>64</v>
      </c>
      <c r="E124" s="20" t="s">
        <v>29</v>
      </c>
      <c r="F124" s="21">
        <v>349999.95</v>
      </c>
      <c r="G124" s="21">
        <v>149999.98000000004</v>
      </c>
      <c r="H124" s="21">
        <v>0</v>
      </c>
      <c r="I124" s="21">
        <v>49999.99</v>
      </c>
      <c r="J124" s="21">
        <v>940.42</v>
      </c>
      <c r="K124" s="21">
        <f t="shared" si="12"/>
        <v>50940.409999999996</v>
      </c>
      <c r="L124" s="21">
        <v>0</v>
      </c>
      <c r="M124" s="21">
        <f t="shared" si="7"/>
        <v>99999.990000000049</v>
      </c>
      <c r="N124" s="21">
        <f t="shared" si="11"/>
        <v>50940.409999999996</v>
      </c>
      <c r="O124" s="22"/>
    </row>
    <row r="125" spans="1:15" s="23" customFormat="1" x14ac:dyDescent="0.2">
      <c r="A125" s="24"/>
      <c r="B125" s="24"/>
      <c r="C125" s="25"/>
      <c r="D125" s="26" t="s">
        <v>72</v>
      </c>
      <c r="E125" s="20" t="s">
        <v>29</v>
      </c>
      <c r="F125" s="21">
        <v>839999.88</v>
      </c>
      <c r="G125" s="21">
        <v>359999.96000000008</v>
      </c>
      <c r="H125" s="21">
        <v>0</v>
      </c>
      <c r="I125" s="21">
        <v>119999.98</v>
      </c>
      <c r="J125" s="21">
        <v>2257</v>
      </c>
      <c r="K125" s="21">
        <f t="shared" si="12"/>
        <v>122256.98</v>
      </c>
      <c r="L125" s="21">
        <v>0</v>
      </c>
      <c r="M125" s="21">
        <f t="shared" si="7"/>
        <v>239999.9800000001</v>
      </c>
      <c r="N125" s="21">
        <f t="shared" si="11"/>
        <v>122256.98</v>
      </c>
      <c r="O125" s="22"/>
    </row>
    <row r="126" spans="1:15" s="23" customFormat="1" x14ac:dyDescent="0.2">
      <c r="A126" s="24"/>
      <c r="B126" s="24"/>
      <c r="C126" s="25"/>
      <c r="D126" s="26" t="s">
        <v>69</v>
      </c>
      <c r="E126" s="20" t="s">
        <v>29</v>
      </c>
      <c r="F126" s="21">
        <v>139999.98000000001</v>
      </c>
      <c r="G126" s="21">
        <v>59999.989999999991</v>
      </c>
      <c r="H126" s="21">
        <v>0</v>
      </c>
      <c r="I126" s="21">
        <v>19999.990000000002</v>
      </c>
      <c r="J126" s="21">
        <v>376.17</v>
      </c>
      <c r="K126" s="21">
        <f t="shared" si="12"/>
        <v>20376.16</v>
      </c>
      <c r="L126" s="21">
        <v>0</v>
      </c>
      <c r="M126" s="21">
        <f t="shared" si="7"/>
        <v>39999.999999999985</v>
      </c>
      <c r="N126" s="21">
        <f t="shared" si="11"/>
        <v>20376.16</v>
      </c>
      <c r="O126" s="22"/>
    </row>
    <row r="127" spans="1:15" s="23" customFormat="1" x14ac:dyDescent="0.2">
      <c r="A127" s="24"/>
      <c r="B127" s="24"/>
      <c r="C127" s="25"/>
      <c r="D127" s="26" t="s">
        <v>71</v>
      </c>
      <c r="E127" s="20" t="s">
        <v>29</v>
      </c>
      <c r="F127" s="21">
        <v>332499.96000000002</v>
      </c>
      <c r="G127" s="21">
        <v>142499.98999999996</v>
      </c>
      <c r="H127" s="21">
        <v>0</v>
      </c>
      <c r="I127" s="21">
        <v>47500</v>
      </c>
      <c r="J127" s="21">
        <v>893.39</v>
      </c>
      <c r="K127" s="21">
        <f t="shared" si="12"/>
        <v>48393.39</v>
      </c>
      <c r="L127" s="21">
        <v>0</v>
      </c>
      <c r="M127" s="21">
        <f t="shared" si="7"/>
        <v>94999.989999999962</v>
      </c>
      <c r="N127" s="21">
        <f t="shared" si="11"/>
        <v>48393.39</v>
      </c>
      <c r="O127" s="22"/>
    </row>
    <row r="128" spans="1:15" s="23" customFormat="1" x14ac:dyDescent="0.2">
      <c r="A128" s="24"/>
      <c r="B128" s="24" t="s">
        <v>174</v>
      </c>
      <c r="C128" s="25">
        <v>60603859</v>
      </c>
      <c r="D128" s="26" t="s">
        <v>59</v>
      </c>
      <c r="E128" s="20" t="s">
        <v>29</v>
      </c>
      <c r="F128" s="21">
        <v>140000</v>
      </c>
      <c r="G128" s="21">
        <v>83999.99</v>
      </c>
      <c r="H128" s="21">
        <v>0</v>
      </c>
      <c r="I128" s="21">
        <v>14000</v>
      </c>
      <c r="J128" s="21">
        <v>347.07</v>
      </c>
      <c r="K128" s="21">
        <f t="shared" si="12"/>
        <v>14347.07</v>
      </c>
      <c r="L128" s="21">
        <v>0</v>
      </c>
      <c r="M128" s="21">
        <f t="shared" si="7"/>
        <v>69999.990000000005</v>
      </c>
      <c r="N128" s="21">
        <f t="shared" si="11"/>
        <v>14347.07</v>
      </c>
      <c r="O128" s="22" t="s">
        <v>118</v>
      </c>
    </row>
    <row r="129" spans="1:15" s="23" customFormat="1" x14ac:dyDescent="0.2">
      <c r="A129" s="24"/>
      <c r="B129" s="24"/>
      <c r="C129" s="25"/>
      <c r="D129" s="26" t="s">
        <v>60</v>
      </c>
      <c r="E129" s="20" t="s">
        <v>29</v>
      </c>
      <c r="F129" s="21">
        <v>40000</v>
      </c>
      <c r="G129" s="21">
        <v>24000</v>
      </c>
      <c r="H129" s="21">
        <v>0</v>
      </c>
      <c r="I129" s="21">
        <v>4000</v>
      </c>
      <c r="J129" s="21">
        <v>99.16</v>
      </c>
      <c r="K129" s="21">
        <f t="shared" si="12"/>
        <v>4099.16</v>
      </c>
      <c r="L129" s="21">
        <v>0</v>
      </c>
      <c r="M129" s="21">
        <f t="shared" si="7"/>
        <v>20000</v>
      </c>
      <c r="N129" s="21">
        <f t="shared" si="11"/>
        <v>4099.16</v>
      </c>
      <c r="O129" s="22"/>
    </row>
    <row r="130" spans="1:15" s="23" customFormat="1" x14ac:dyDescent="0.2">
      <c r="A130" s="24"/>
      <c r="B130" s="24"/>
      <c r="C130" s="25"/>
      <c r="D130" s="26" t="s">
        <v>63</v>
      </c>
      <c r="E130" s="20" t="s">
        <v>29</v>
      </c>
      <c r="F130" s="21">
        <v>50000</v>
      </c>
      <c r="G130" s="21">
        <v>30000</v>
      </c>
      <c r="H130" s="21">
        <v>0</v>
      </c>
      <c r="I130" s="21">
        <v>5000</v>
      </c>
      <c r="J130" s="21">
        <v>123.95</v>
      </c>
      <c r="K130" s="21">
        <f t="shared" si="12"/>
        <v>5123.95</v>
      </c>
      <c r="L130" s="21">
        <v>0</v>
      </c>
      <c r="M130" s="21">
        <f t="shared" si="7"/>
        <v>25000</v>
      </c>
      <c r="N130" s="21">
        <f t="shared" si="11"/>
        <v>5123.95</v>
      </c>
      <c r="O130" s="22"/>
    </row>
    <row r="131" spans="1:15" s="23" customFormat="1" x14ac:dyDescent="0.2">
      <c r="A131" s="24"/>
      <c r="B131" s="24"/>
      <c r="C131" s="25"/>
      <c r="D131" s="26" t="s">
        <v>64</v>
      </c>
      <c r="E131" s="20" t="s">
        <v>29</v>
      </c>
      <c r="F131" s="21">
        <v>560000</v>
      </c>
      <c r="G131" s="21">
        <v>335999.98</v>
      </c>
      <c r="H131" s="21">
        <v>0</v>
      </c>
      <c r="I131" s="21">
        <v>56000.01</v>
      </c>
      <c r="J131" s="21">
        <v>1388.28</v>
      </c>
      <c r="K131" s="21">
        <f t="shared" si="12"/>
        <v>57388.29</v>
      </c>
      <c r="L131" s="21">
        <v>0</v>
      </c>
      <c r="M131" s="21">
        <f t="shared" si="7"/>
        <v>279999.96999999997</v>
      </c>
      <c r="N131" s="21">
        <f t="shared" si="11"/>
        <v>57388.29</v>
      </c>
      <c r="O131" s="22"/>
    </row>
    <row r="132" spans="1:15" s="23" customFormat="1" x14ac:dyDescent="0.2">
      <c r="A132" s="24"/>
      <c r="B132" s="24"/>
      <c r="C132" s="25"/>
      <c r="D132" s="26" t="s">
        <v>65</v>
      </c>
      <c r="E132" s="20" t="s">
        <v>29</v>
      </c>
      <c r="F132" s="21">
        <v>130000</v>
      </c>
      <c r="G132" s="21">
        <v>77999.990000000005</v>
      </c>
      <c r="H132" s="21">
        <v>0</v>
      </c>
      <c r="I132" s="21">
        <v>13000</v>
      </c>
      <c r="J132" s="21">
        <v>322.27999999999997</v>
      </c>
      <c r="K132" s="21">
        <f t="shared" si="12"/>
        <v>13322.28</v>
      </c>
      <c r="L132" s="21">
        <v>0</v>
      </c>
      <c r="M132" s="21">
        <f t="shared" si="7"/>
        <v>64999.990000000005</v>
      </c>
      <c r="N132" s="21">
        <f t="shared" si="11"/>
        <v>13322.28</v>
      </c>
      <c r="O132" s="22"/>
    </row>
    <row r="133" spans="1:15" s="23" customFormat="1" x14ac:dyDescent="0.2">
      <c r="A133" s="24"/>
      <c r="B133" s="24"/>
      <c r="C133" s="25"/>
      <c r="D133" s="26" t="s">
        <v>74</v>
      </c>
      <c r="E133" s="20" t="s">
        <v>29</v>
      </c>
      <c r="F133" s="21">
        <v>250000</v>
      </c>
      <c r="G133" s="21">
        <v>149999.99</v>
      </c>
      <c r="H133" s="21">
        <v>0</v>
      </c>
      <c r="I133" s="21">
        <v>25000</v>
      </c>
      <c r="J133" s="21">
        <v>619.77</v>
      </c>
      <c r="K133" s="21">
        <f t="shared" si="12"/>
        <v>25619.77</v>
      </c>
      <c r="L133" s="21">
        <v>0</v>
      </c>
      <c r="M133" s="21">
        <f t="shared" si="7"/>
        <v>124999.98999999999</v>
      </c>
      <c r="N133" s="21">
        <f t="shared" si="11"/>
        <v>25619.77</v>
      </c>
      <c r="O133" s="22"/>
    </row>
    <row r="134" spans="1:15" s="23" customFormat="1" x14ac:dyDescent="0.2">
      <c r="A134" s="24"/>
      <c r="B134" s="24"/>
      <c r="C134" s="25"/>
      <c r="D134" s="26" t="s">
        <v>69</v>
      </c>
      <c r="E134" s="20" t="s">
        <v>29</v>
      </c>
      <c r="F134" s="21">
        <v>800000</v>
      </c>
      <c r="G134" s="21">
        <v>479999.97</v>
      </c>
      <c r="H134" s="21">
        <v>0</v>
      </c>
      <c r="I134" s="21">
        <v>80000.009999999995</v>
      </c>
      <c r="J134" s="21">
        <v>1983.26</v>
      </c>
      <c r="K134" s="21">
        <f t="shared" si="12"/>
        <v>81983.26999999999</v>
      </c>
      <c r="L134" s="21">
        <v>0</v>
      </c>
      <c r="M134" s="21">
        <f t="shared" si="7"/>
        <v>399999.95999999996</v>
      </c>
      <c r="N134" s="21">
        <f t="shared" si="11"/>
        <v>81983.26999999999</v>
      </c>
      <c r="O134" s="22"/>
    </row>
    <row r="135" spans="1:15" s="23" customFormat="1" x14ac:dyDescent="0.2">
      <c r="A135" s="24"/>
      <c r="B135" s="24"/>
      <c r="C135" s="25"/>
      <c r="D135" s="26" t="s">
        <v>71</v>
      </c>
      <c r="E135" s="20" t="s">
        <v>29</v>
      </c>
      <c r="F135" s="21">
        <v>1980000</v>
      </c>
      <c r="G135" s="21">
        <v>1187999.92</v>
      </c>
      <c r="H135" s="21">
        <v>0</v>
      </c>
      <c r="I135" s="21">
        <v>198000.02</v>
      </c>
      <c r="J135" s="21">
        <v>4908.5600000000004</v>
      </c>
      <c r="K135" s="21">
        <f t="shared" si="12"/>
        <v>202908.58</v>
      </c>
      <c r="L135" s="21">
        <v>0</v>
      </c>
      <c r="M135" s="21">
        <f t="shared" si="7"/>
        <v>989999.89999999991</v>
      </c>
      <c r="N135" s="21">
        <f t="shared" si="11"/>
        <v>202908.58</v>
      </c>
      <c r="O135" s="22"/>
    </row>
    <row r="136" spans="1:15" s="23" customFormat="1" x14ac:dyDescent="0.2">
      <c r="A136" s="24"/>
      <c r="B136" s="24" t="s">
        <v>174</v>
      </c>
      <c r="C136" s="25">
        <v>66538422</v>
      </c>
      <c r="D136" s="26" t="s">
        <v>76</v>
      </c>
      <c r="E136" s="20" t="s">
        <v>29</v>
      </c>
      <c r="F136" s="21">
        <v>1732240</v>
      </c>
      <c r="G136" s="21">
        <v>656797.04</v>
      </c>
      <c r="H136" s="21">
        <v>0</v>
      </c>
      <c r="I136" s="21">
        <v>88326.44</v>
      </c>
      <c r="J136" s="21">
        <v>2703.64</v>
      </c>
      <c r="K136" s="21">
        <f t="shared" si="12"/>
        <v>91030.080000000002</v>
      </c>
      <c r="L136" s="21">
        <v>58656.480000000003</v>
      </c>
      <c r="M136" s="21">
        <f t="shared" si="7"/>
        <v>568470.60000000009</v>
      </c>
      <c r="N136" s="21">
        <f t="shared" si="11"/>
        <v>32373.599999999999</v>
      </c>
      <c r="O136" s="22" t="s">
        <v>124</v>
      </c>
    </row>
    <row r="137" spans="1:15" s="23" customFormat="1" x14ac:dyDescent="0.2">
      <c r="A137" s="24"/>
      <c r="B137" s="24" t="s">
        <v>174</v>
      </c>
      <c r="C137" s="25">
        <v>66420076</v>
      </c>
      <c r="D137" s="26" t="s">
        <v>73</v>
      </c>
      <c r="E137" s="20" t="s">
        <v>29</v>
      </c>
      <c r="F137" s="21">
        <v>598824.15</v>
      </c>
      <c r="G137" s="21">
        <v>225239.66</v>
      </c>
      <c r="H137" s="21">
        <v>0</v>
      </c>
      <c r="I137" s="21">
        <v>19797.099999999999</v>
      </c>
      <c r="J137" s="21">
        <v>1084.98</v>
      </c>
      <c r="K137" s="21">
        <f t="shared" si="12"/>
        <v>20882.079999999998</v>
      </c>
      <c r="L137" s="21">
        <v>0</v>
      </c>
      <c r="M137" s="21">
        <f t="shared" si="7"/>
        <v>205442.56</v>
      </c>
      <c r="N137" s="21">
        <f t="shared" si="11"/>
        <v>20882.079999999998</v>
      </c>
      <c r="O137" s="22" t="s">
        <v>125</v>
      </c>
    </row>
    <row r="138" spans="1:15" s="23" customFormat="1" x14ac:dyDescent="0.2">
      <c r="A138" s="24"/>
      <c r="B138" s="24" t="s">
        <v>174</v>
      </c>
      <c r="C138" s="25">
        <v>68100098</v>
      </c>
      <c r="D138" s="26" t="s">
        <v>73</v>
      </c>
      <c r="E138" s="20" t="s">
        <v>29</v>
      </c>
      <c r="F138" s="21">
        <v>812336.94</v>
      </c>
      <c r="G138" s="21">
        <v>218120.5</v>
      </c>
      <c r="H138" s="21">
        <v>0</v>
      </c>
      <c r="I138" s="21">
        <v>30760.13</v>
      </c>
      <c r="J138" s="21">
        <v>1028.99</v>
      </c>
      <c r="K138" s="21">
        <f t="shared" si="12"/>
        <v>31789.120000000003</v>
      </c>
      <c r="L138" s="21">
        <v>0</v>
      </c>
      <c r="M138" s="21">
        <f t="shared" ref="M138:M162" si="13">G138+H138-I138</f>
        <v>187360.37</v>
      </c>
      <c r="N138" s="21">
        <f t="shared" si="11"/>
        <v>31789.120000000003</v>
      </c>
      <c r="O138" s="22" t="s">
        <v>126</v>
      </c>
    </row>
    <row r="139" spans="1:15" s="23" customFormat="1" x14ac:dyDescent="0.2">
      <c r="A139" s="24"/>
      <c r="B139" s="24" t="s">
        <v>174</v>
      </c>
      <c r="C139" s="25">
        <v>68100205</v>
      </c>
      <c r="D139" s="26" t="s">
        <v>73</v>
      </c>
      <c r="E139" s="20" t="s">
        <v>29</v>
      </c>
      <c r="F139" s="21">
        <v>377172.01</v>
      </c>
      <c r="G139" s="21">
        <v>72371.009999999995</v>
      </c>
      <c r="H139" s="21">
        <v>0</v>
      </c>
      <c r="I139" s="21">
        <v>12623.95</v>
      </c>
      <c r="J139" s="21">
        <v>336.89</v>
      </c>
      <c r="K139" s="21">
        <f t="shared" si="12"/>
        <v>12960.84</v>
      </c>
      <c r="L139" s="21">
        <v>0</v>
      </c>
      <c r="M139" s="21">
        <f t="shared" si="13"/>
        <v>59747.06</v>
      </c>
      <c r="N139" s="21">
        <f t="shared" si="11"/>
        <v>12960.84</v>
      </c>
      <c r="O139" s="22" t="s">
        <v>127</v>
      </c>
    </row>
    <row r="140" spans="1:15" s="23" customFormat="1" x14ac:dyDescent="0.2">
      <c r="A140" s="24"/>
      <c r="B140" s="24" t="s">
        <v>174</v>
      </c>
      <c r="C140" s="25">
        <v>68100361</v>
      </c>
      <c r="D140" s="26" t="s">
        <v>73</v>
      </c>
      <c r="E140" s="20" t="s">
        <v>29</v>
      </c>
      <c r="F140" s="21">
        <v>345341.31</v>
      </c>
      <c r="G140" s="21">
        <v>82916.199999999983</v>
      </c>
      <c r="H140" s="21">
        <v>0</v>
      </c>
      <c r="I140" s="21">
        <v>14608.34</v>
      </c>
      <c r="J140" s="21">
        <v>385.7</v>
      </c>
      <c r="K140" s="21">
        <f t="shared" si="12"/>
        <v>14994.04</v>
      </c>
      <c r="L140" s="21">
        <v>0</v>
      </c>
      <c r="M140" s="21">
        <f t="shared" si="13"/>
        <v>68307.859999999986</v>
      </c>
      <c r="N140" s="21">
        <f t="shared" si="11"/>
        <v>14994.04</v>
      </c>
      <c r="O140" s="22" t="s">
        <v>128</v>
      </c>
    </row>
    <row r="141" spans="1:15" s="23" customFormat="1" x14ac:dyDescent="0.2">
      <c r="A141" s="24"/>
      <c r="B141" s="24" t="s">
        <v>174</v>
      </c>
      <c r="C141" s="25">
        <v>68102060</v>
      </c>
      <c r="D141" s="26" t="s">
        <v>73</v>
      </c>
      <c r="E141" s="20" t="s">
        <v>29</v>
      </c>
      <c r="F141" s="21">
        <v>815897.91</v>
      </c>
      <c r="G141" s="21">
        <v>192271.38999999996</v>
      </c>
      <c r="H141" s="21">
        <v>0</v>
      </c>
      <c r="I141" s="21">
        <v>28061.57</v>
      </c>
      <c r="J141" s="21">
        <v>905.27</v>
      </c>
      <c r="K141" s="21">
        <f t="shared" si="12"/>
        <v>28966.84</v>
      </c>
      <c r="L141" s="21">
        <v>0</v>
      </c>
      <c r="M141" s="21">
        <f t="shared" si="13"/>
        <v>164209.81999999995</v>
      </c>
      <c r="N141" s="21">
        <f t="shared" si="11"/>
        <v>28966.84</v>
      </c>
      <c r="O141" s="22" t="s">
        <v>129</v>
      </c>
    </row>
    <row r="142" spans="1:15" s="23" customFormat="1" x14ac:dyDescent="0.2">
      <c r="A142" s="24"/>
      <c r="B142" s="24" t="s">
        <v>174</v>
      </c>
      <c r="C142" s="25">
        <v>68103852</v>
      </c>
      <c r="D142" s="26" t="s">
        <v>73</v>
      </c>
      <c r="E142" s="20" t="s">
        <v>29</v>
      </c>
      <c r="F142" s="21">
        <v>295269.73</v>
      </c>
      <c r="G142" s="21">
        <v>64402.009999999995</v>
      </c>
      <c r="H142" s="21">
        <v>0</v>
      </c>
      <c r="I142" s="21">
        <v>11463.39</v>
      </c>
      <c r="J142" s="21">
        <v>299.37</v>
      </c>
      <c r="K142" s="21">
        <f t="shared" si="12"/>
        <v>11762.76</v>
      </c>
      <c r="L142" s="21">
        <v>0</v>
      </c>
      <c r="M142" s="21">
        <f t="shared" si="13"/>
        <v>52938.619999999995</v>
      </c>
      <c r="N142" s="21">
        <f t="shared" si="11"/>
        <v>11762.76</v>
      </c>
      <c r="O142" s="22" t="s">
        <v>127</v>
      </c>
    </row>
    <row r="143" spans="1:15" s="23" customFormat="1" x14ac:dyDescent="0.2">
      <c r="A143" s="24"/>
      <c r="B143" s="24" t="s">
        <v>174</v>
      </c>
      <c r="C143" s="25">
        <v>66420019</v>
      </c>
      <c r="D143" s="26" t="s">
        <v>73</v>
      </c>
      <c r="E143" s="20" t="s">
        <v>29</v>
      </c>
      <c r="F143" s="21">
        <v>324847.57</v>
      </c>
      <c r="G143" s="21">
        <v>120279.41000000002</v>
      </c>
      <c r="H143" s="21">
        <v>0</v>
      </c>
      <c r="I143" s="21">
        <v>11001.94</v>
      </c>
      <c r="J143" s="21">
        <v>578.58000000000004</v>
      </c>
      <c r="K143" s="21">
        <f t="shared" si="12"/>
        <v>11580.52</v>
      </c>
      <c r="L143" s="21">
        <v>0</v>
      </c>
      <c r="M143" s="21">
        <f t="shared" si="13"/>
        <v>109277.47000000002</v>
      </c>
      <c r="N143" s="21">
        <f t="shared" si="11"/>
        <v>11580.52</v>
      </c>
      <c r="O143" s="22" t="s">
        <v>130</v>
      </c>
    </row>
    <row r="144" spans="1:15" s="23" customFormat="1" x14ac:dyDescent="0.2">
      <c r="A144" s="24"/>
      <c r="B144" s="24" t="s">
        <v>174</v>
      </c>
      <c r="C144" s="25">
        <v>66420241</v>
      </c>
      <c r="D144" s="26" t="s">
        <v>73</v>
      </c>
      <c r="E144" s="20" t="s">
        <v>29</v>
      </c>
      <c r="F144" s="21">
        <v>331388.12</v>
      </c>
      <c r="G144" s="21">
        <v>143322.44999999998</v>
      </c>
      <c r="H144" s="21">
        <v>0</v>
      </c>
      <c r="I144" s="21">
        <v>12694.07</v>
      </c>
      <c r="J144" s="21">
        <v>690.21</v>
      </c>
      <c r="K144" s="21">
        <f t="shared" si="12"/>
        <v>13384.279999999999</v>
      </c>
      <c r="L144" s="21">
        <v>0</v>
      </c>
      <c r="M144" s="21">
        <f t="shared" si="13"/>
        <v>130628.37999999998</v>
      </c>
      <c r="N144" s="21">
        <f t="shared" si="11"/>
        <v>13384.279999999999</v>
      </c>
      <c r="O144" s="22" t="s">
        <v>131</v>
      </c>
    </row>
    <row r="145" spans="1:15" s="23" customFormat="1" x14ac:dyDescent="0.2">
      <c r="A145" s="24"/>
      <c r="B145" s="24" t="s">
        <v>174</v>
      </c>
      <c r="C145" s="25">
        <v>60203240</v>
      </c>
      <c r="D145" s="26" t="s">
        <v>73</v>
      </c>
      <c r="E145" s="20" t="s">
        <v>29</v>
      </c>
      <c r="F145" s="21">
        <v>196943.38</v>
      </c>
      <c r="G145" s="21">
        <v>170784.98</v>
      </c>
      <c r="H145" s="21">
        <v>0</v>
      </c>
      <c r="I145" s="21">
        <v>11812.75</v>
      </c>
      <c r="J145" s="21">
        <v>1781.77</v>
      </c>
      <c r="K145" s="21">
        <f t="shared" si="12"/>
        <v>13594.52</v>
      </c>
      <c r="L145" s="21">
        <v>0</v>
      </c>
      <c r="M145" s="21">
        <f t="shared" si="13"/>
        <v>158972.23000000001</v>
      </c>
      <c r="N145" s="21">
        <f t="shared" si="11"/>
        <v>13594.52</v>
      </c>
      <c r="O145" s="22" t="s">
        <v>132</v>
      </c>
    </row>
    <row r="146" spans="1:15" s="23" customFormat="1" x14ac:dyDescent="0.2">
      <c r="A146" s="24"/>
      <c r="B146" s="24" t="s">
        <v>174</v>
      </c>
      <c r="C146" s="25">
        <v>60203486</v>
      </c>
      <c r="D146" s="26" t="s">
        <v>73</v>
      </c>
      <c r="E146" s="20" t="s">
        <v>29</v>
      </c>
      <c r="F146" s="21">
        <v>496864.17</v>
      </c>
      <c r="G146" s="21">
        <v>399458.45999999996</v>
      </c>
      <c r="H146" s="21">
        <v>0</v>
      </c>
      <c r="I146" s="21">
        <v>33010.19</v>
      </c>
      <c r="J146" s="21">
        <v>3696.85</v>
      </c>
      <c r="K146" s="21">
        <f t="shared" si="12"/>
        <v>36707.040000000001</v>
      </c>
      <c r="L146" s="21">
        <v>0</v>
      </c>
      <c r="M146" s="21">
        <f t="shared" si="13"/>
        <v>366448.26999999996</v>
      </c>
      <c r="N146" s="21">
        <f t="shared" si="11"/>
        <v>36707.040000000001</v>
      </c>
      <c r="O146" s="22" t="s">
        <v>133</v>
      </c>
    </row>
    <row r="147" spans="1:15" s="23" customFormat="1" x14ac:dyDescent="0.2">
      <c r="A147" s="24"/>
      <c r="B147" s="24" t="s">
        <v>174</v>
      </c>
      <c r="C147" s="25">
        <v>60203494</v>
      </c>
      <c r="D147" s="26" t="s">
        <v>73</v>
      </c>
      <c r="E147" s="20" t="s">
        <v>29</v>
      </c>
      <c r="F147" s="21">
        <v>193309.74</v>
      </c>
      <c r="G147" s="21">
        <v>144007.63999999998</v>
      </c>
      <c r="H147" s="21">
        <v>0</v>
      </c>
      <c r="I147" s="21">
        <v>14359.13</v>
      </c>
      <c r="J147" s="21">
        <v>1145.1099999999999</v>
      </c>
      <c r="K147" s="21">
        <f t="shared" si="12"/>
        <v>15504.24</v>
      </c>
      <c r="L147" s="21">
        <v>0</v>
      </c>
      <c r="M147" s="21">
        <f t="shared" si="13"/>
        <v>129648.50999999998</v>
      </c>
      <c r="N147" s="21">
        <f t="shared" si="11"/>
        <v>15504.24</v>
      </c>
      <c r="O147" s="22" t="s">
        <v>134</v>
      </c>
    </row>
    <row r="148" spans="1:15" s="23" customFormat="1" x14ac:dyDescent="0.2">
      <c r="A148" s="24"/>
      <c r="B148" s="24" t="s">
        <v>174</v>
      </c>
      <c r="C148" s="25">
        <v>60203544</v>
      </c>
      <c r="D148" s="26" t="s">
        <v>73</v>
      </c>
      <c r="E148" s="20" t="s">
        <v>29</v>
      </c>
      <c r="F148" s="21">
        <v>71728.09</v>
      </c>
      <c r="G148" s="21">
        <v>46373.59</v>
      </c>
      <c r="H148" s="21">
        <v>0</v>
      </c>
      <c r="I148" s="21">
        <v>10484.36</v>
      </c>
      <c r="J148" s="21">
        <v>322.60000000000002</v>
      </c>
      <c r="K148" s="21">
        <f t="shared" si="12"/>
        <v>10806.960000000001</v>
      </c>
      <c r="L148" s="21">
        <v>0</v>
      </c>
      <c r="M148" s="21">
        <f t="shared" si="13"/>
        <v>35889.229999999996</v>
      </c>
      <c r="N148" s="21">
        <f t="shared" si="11"/>
        <v>10806.960000000001</v>
      </c>
      <c r="O148" s="22" t="s">
        <v>135</v>
      </c>
    </row>
    <row r="149" spans="1:15" s="23" customFormat="1" x14ac:dyDescent="0.2">
      <c r="A149" s="24"/>
      <c r="B149" s="24" t="s">
        <v>174</v>
      </c>
      <c r="C149" s="25">
        <v>60203569</v>
      </c>
      <c r="D149" s="26" t="s">
        <v>73</v>
      </c>
      <c r="E149" s="20" t="s">
        <v>29</v>
      </c>
      <c r="F149" s="21">
        <v>184010.52</v>
      </c>
      <c r="G149" s="21">
        <v>135210.57</v>
      </c>
      <c r="H149" s="21">
        <v>0</v>
      </c>
      <c r="I149" s="21">
        <v>13638.33</v>
      </c>
      <c r="J149" s="21">
        <v>1074.67</v>
      </c>
      <c r="K149" s="21">
        <f t="shared" si="12"/>
        <v>14713</v>
      </c>
      <c r="L149" s="21">
        <v>0</v>
      </c>
      <c r="M149" s="21">
        <f t="shared" si="13"/>
        <v>121572.24</v>
      </c>
      <c r="N149" s="21">
        <f t="shared" si="11"/>
        <v>14713</v>
      </c>
      <c r="O149" s="22" t="s">
        <v>134</v>
      </c>
    </row>
    <row r="150" spans="1:15" s="23" customFormat="1" x14ac:dyDescent="0.2">
      <c r="A150" s="24"/>
      <c r="B150" s="24" t="s">
        <v>174</v>
      </c>
      <c r="C150" s="25">
        <v>60203585</v>
      </c>
      <c r="D150" s="26" t="s">
        <v>73</v>
      </c>
      <c r="E150" s="20" t="s">
        <v>29</v>
      </c>
      <c r="F150" s="21">
        <v>365953.87</v>
      </c>
      <c r="G150" s="21">
        <v>307504.43</v>
      </c>
      <c r="H150" s="21">
        <v>0</v>
      </c>
      <c r="I150" s="21">
        <v>23545.43</v>
      </c>
      <c r="J150" s="21">
        <v>3031.73</v>
      </c>
      <c r="K150" s="21">
        <f t="shared" si="12"/>
        <v>26577.16</v>
      </c>
      <c r="L150" s="21">
        <v>0</v>
      </c>
      <c r="M150" s="21">
        <f t="shared" si="13"/>
        <v>283959</v>
      </c>
      <c r="N150" s="21">
        <f t="shared" si="11"/>
        <v>26577.16</v>
      </c>
      <c r="O150" s="22" t="s">
        <v>132</v>
      </c>
    </row>
    <row r="151" spans="1:15" s="23" customFormat="1" x14ac:dyDescent="0.2">
      <c r="A151" s="24"/>
      <c r="B151" s="24" t="s">
        <v>174</v>
      </c>
      <c r="C151" s="25">
        <v>60203601</v>
      </c>
      <c r="D151" s="26" t="s">
        <v>73</v>
      </c>
      <c r="E151" s="20" t="s">
        <v>29</v>
      </c>
      <c r="F151" s="21">
        <v>194024</v>
      </c>
      <c r="G151" s="21">
        <v>172037.65000000002</v>
      </c>
      <c r="H151" s="21">
        <v>0</v>
      </c>
      <c r="I151" s="21">
        <v>9979.35</v>
      </c>
      <c r="J151" s="21">
        <v>1970.85</v>
      </c>
      <c r="K151" s="21">
        <f t="shared" si="12"/>
        <v>11950.2</v>
      </c>
      <c r="L151" s="21">
        <v>0</v>
      </c>
      <c r="M151" s="21">
        <f t="shared" si="13"/>
        <v>162058.30000000002</v>
      </c>
      <c r="N151" s="21">
        <f t="shared" si="11"/>
        <v>11950.2</v>
      </c>
      <c r="O151" s="22" t="s">
        <v>136</v>
      </c>
    </row>
    <row r="152" spans="1:15" s="23" customFormat="1" x14ac:dyDescent="0.2">
      <c r="A152" s="24"/>
      <c r="B152" s="24" t="s">
        <v>174</v>
      </c>
      <c r="C152" s="25">
        <v>60203643</v>
      </c>
      <c r="D152" s="26" t="s">
        <v>73</v>
      </c>
      <c r="E152" s="20" t="s">
        <v>29</v>
      </c>
      <c r="F152" s="21">
        <v>459437.66</v>
      </c>
      <c r="G152" s="21">
        <v>368171.60000000003</v>
      </c>
      <c r="H152" s="21">
        <v>0</v>
      </c>
      <c r="I152" s="21">
        <v>31130.99</v>
      </c>
      <c r="J152" s="21">
        <v>3404.77</v>
      </c>
      <c r="K152" s="21">
        <f t="shared" si="12"/>
        <v>34535.760000000002</v>
      </c>
      <c r="L152" s="21">
        <v>0</v>
      </c>
      <c r="M152" s="21">
        <f t="shared" si="13"/>
        <v>337040.61000000004</v>
      </c>
      <c r="N152" s="21">
        <f t="shared" si="11"/>
        <v>34535.760000000002</v>
      </c>
      <c r="O152" s="22" t="s">
        <v>137</v>
      </c>
    </row>
    <row r="153" spans="1:15" s="23" customFormat="1" x14ac:dyDescent="0.2">
      <c r="A153" s="24"/>
      <c r="B153" s="24" t="s">
        <v>174</v>
      </c>
      <c r="C153" s="25">
        <v>60203650</v>
      </c>
      <c r="D153" s="26" t="s">
        <v>73</v>
      </c>
      <c r="E153" s="20" t="s">
        <v>29</v>
      </c>
      <c r="F153" s="21">
        <v>222742.24</v>
      </c>
      <c r="G153" s="21">
        <v>168107.26</v>
      </c>
      <c r="H153" s="21">
        <v>0</v>
      </c>
      <c r="I153" s="21">
        <v>16409.54</v>
      </c>
      <c r="J153" s="21">
        <v>1337.82</v>
      </c>
      <c r="K153" s="21">
        <f t="shared" si="12"/>
        <v>17747.36</v>
      </c>
      <c r="L153" s="21">
        <v>0</v>
      </c>
      <c r="M153" s="21">
        <f t="shared" si="13"/>
        <v>151697.72</v>
      </c>
      <c r="N153" s="21">
        <f t="shared" si="11"/>
        <v>17747.36</v>
      </c>
      <c r="O153" s="22" t="s">
        <v>137</v>
      </c>
    </row>
    <row r="154" spans="1:15" s="23" customFormat="1" x14ac:dyDescent="0.2">
      <c r="A154" s="24"/>
      <c r="B154" s="24" t="s">
        <v>174</v>
      </c>
      <c r="C154" s="25">
        <v>60203676</v>
      </c>
      <c r="D154" s="26" t="s">
        <v>73</v>
      </c>
      <c r="E154" s="20" t="s">
        <v>29</v>
      </c>
      <c r="F154" s="21">
        <v>149980.81</v>
      </c>
      <c r="G154" s="21">
        <v>72086.860000000015</v>
      </c>
      <c r="H154" s="21">
        <v>0</v>
      </c>
      <c r="I154" s="21">
        <v>16864.22</v>
      </c>
      <c r="J154" s="21">
        <v>376.86</v>
      </c>
      <c r="K154" s="21">
        <f t="shared" si="12"/>
        <v>17241.080000000002</v>
      </c>
      <c r="L154" s="21">
        <v>0</v>
      </c>
      <c r="M154" s="21">
        <f t="shared" si="13"/>
        <v>55222.640000000014</v>
      </c>
      <c r="N154" s="21">
        <f t="shared" si="11"/>
        <v>17241.080000000002</v>
      </c>
      <c r="O154" s="22" t="s">
        <v>138</v>
      </c>
    </row>
    <row r="155" spans="1:15" s="23" customFormat="1" x14ac:dyDescent="0.2">
      <c r="A155" s="24"/>
      <c r="B155" s="24" t="s">
        <v>174</v>
      </c>
      <c r="C155" s="25">
        <v>60203692</v>
      </c>
      <c r="D155" s="26" t="s">
        <v>73</v>
      </c>
      <c r="E155" s="20" t="s">
        <v>29</v>
      </c>
      <c r="F155" s="21">
        <v>213547.49</v>
      </c>
      <c r="G155" s="21">
        <v>122670.79000000002</v>
      </c>
      <c r="H155" s="21">
        <v>0</v>
      </c>
      <c r="I155" s="21">
        <v>23220.98</v>
      </c>
      <c r="J155" s="21">
        <v>719.18</v>
      </c>
      <c r="K155" s="21">
        <f t="shared" si="12"/>
        <v>23940.16</v>
      </c>
      <c r="L155" s="21">
        <v>0</v>
      </c>
      <c r="M155" s="21">
        <f t="shared" si="13"/>
        <v>99449.810000000027</v>
      </c>
      <c r="N155" s="21">
        <f t="shared" si="11"/>
        <v>23940.16</v>
      </c>
      <c r="O155" s="22" t="s">
        <v>135</v>
      </c>
    </row>
    <row r="156" spans="1:15" s="23" customFormat="1" x14ac:dyDescent="0.2">
      <c r="A156" s="24"/>
      <c r="B156" s="24" t="s">
        <v>174</v>
      </c>
      <c r="C156" s="25">
        <v>60203700</v>
      </c>
      <c r="D156" s="26" t="s">
        <v>73</v>
      </c>
      <c r="E156" s="20" t="s">
        <v>29</v>
      </c>
      <c r="F156" s="21">
        <v>44160.39</v>
      </c>
      <c r="G156" s="21">
        <v>29921.280000000002</v>
      </c>
      <c r="H156" s="21">
        <v>0</v>
      </c>
      <c r="I156" s="21">
        <v>4543.29</v>
      </c>
      <c r="J156" s="21">
        <v>214.47</v>
      </c>
      <c r="K156" s="21">
        <f t="shared" si="12"/>
        <v>4757.76</v>
      </c>
      <c r="L156" s="21">
        <v>0</v>
      </c>
      <c r="M156" s="21">
        <f t="shared" si="13"/>
        <v>25377.99</v>
      </c>
      <c r="N156" s="21">
        <f t="shared" si="11"/>
        <v>4757.76</v>
      </c>
      <c r="O156" s="22" t="s">
        <v>139</v>
      </c>
    </row>
    <row r="157" spans="1:15" s="23" customFormat="1" x14ac:dyDescent="0.2">
      <c r="A157" s="24"/>
      <c r="B157" s="24" t="s">
        <v>174</v>
      </c>
      <c r="C157" s="25">
        <v>60203809</v>
      </c>
      <c r="D157" s="26" t="s">
        <v>73</v>
      </c>
      <c r="E157" s="20" t="s">
        <v>29</v>
      </c>
      <c r="F157" s="21">
        <v>212507.76</v>
      </c>
      <c r="G157" s="21">
        <v>137737.61000000002</v>
      </c>
      <c r="H157" s="21">
        <v>0</v>
      </c>
      <c r="I157" s="21">
        <v>23281.17</v>
      </c>
      <c r="J157" s="21">
        <v>895.39</v>
      </c>
      <c r="K157" s="21">
        <f t="shared" si="12"/>
        <v>24176.559999999998</v>
      </c>
      <c r="L157" s="21">
        <v>0</v>
      </c>
      <c r="M157" s="21">
        <f t="shared" si="13"/>
        <v>114456.44000000002</v>
      </c>
      <c r="N157" s="21">
        <f t="shared" si="11"/>
        <v>24176.559999999998</v>
      </c>
      <c r="O157" s="22" t="s">
        <v>139</v>
      </c>
    </row>
    <row r="158" spans="1:15" s="23" customFormat="1" x14ac:dyDescent="0.2">
      <c r="A158" s="24"/>
      <c r="B158" s="24" t="s">
        <v>174</v>
      </c>
      <c r="C158" s="25">
        <v>60203810</v>
      </c>
      <c r="D158" s="26" t="s">
        <v>73</v>
      </c>
      <c r="E158" s="20" t="s">
        <v>29</v>
      </c>
      <c r="F158" s="21">
        <v>15160.88</v>
      </c>
      <c r="G158" s="21">
        <v>10154.789999999997</v>
      </c>
      <c r="H158" s="21">
        <v>0</v>
      </c>
      <c r="I158" s="21">
        <v>1675.79</v>
      </c>
      <c r="J158" s="21">
        <v>72.41</v>
      </c>
      <c r="K158" s="21">
        <f t="shared" si="12"/>
        <v>1748.2</v>
      </c>
      <c r="L158" s="21">
        <v>0</v>
      </c>
      <c r="M158" s="21">
        <f t="shared" si="13"/>
        <v>8478.9999999999964</v>
      </c>
      <c r="N158" s="21">
        <f t="shared" si="11"/>
        <v>1748.2</v>
      </c>
      <c r="O158" s="22" t="s">
        <v>139</v>
      </c>
    </row>
    <row r="159" spans="1:15" s="23" customFormat="1" x14ac:dyDescent="0.2">
      <c r="A159" s="24"/>
      <c r="B159" s="24" t="s">
        <v>174</v>
      </c>
      <c r="C159" s="25">
        <v>60203833</v>
      </c>
      <c r="D159" s="26" t="s">
        <v>73</v>
      </c>
      <c r="E159" s="20" t="s">
        <v>29</v>
      </c>
      <c r="F159" s="21">
        <v>108497.96</v>
      </c>
      <c r="G159" s="21">
        <v>50586.090000000011</v>
      </c>
      <c r="H159" s="21">
        <v>0</v>
      </c>
      <c r="I159" s="21">
        <v>12752.94</v>
      </c>
      <c r="J159" s="21">
        <v>240.5</v>
      </c>
      <c r="K159" s="21">
        <f t="shared" si="12"/>
        <v>12993.44</v>
      </c>
      <c r="L159" s="21">
        <v>0</v>
      </c>
      <c r="M159" s="21">
        <f t="shared" si="13"/>
        <v>37833.150000000009</v>
      </c>
      <c r="N159" s="21">
        <f t="shared" si="11"/>
        <v>12993.44</v>
      </c>
      <c r="O159" s="22" t="s">
        <v>138</v>
      </c>
    </row>
    <row r="160" spans="1:15" s="23" customFormat="1" x14ac:dyDescent="0.2">
      <c r="A160" s="24"/>
      <c r="B160" s="24" t="s">
        <v>174</v>
      </c>
      <c r="C160" s="25">
        <v>60203858</v>
      </c>
      <c r="D160" s="26" t="s">
        <v>73</v>
      </c>
      <c r="E160" s="20" t="s">
        <v>29</v>
      </c>
      <c r="F160" s="21">
        <v>43913.98</v>
      </c>
      <c r="G160" s="21">
        <v>28582.199999999997</v>
      </c>
      <c r="H160" s="21">
        <v>0</v>
      </c>
      <c r="I160" s="21">
        <v>4565.1000000000004</v>
      </c>
      <c r="J160" s="21">
        <v>186.5</v>
      </c>
      <c r="K160" s="21">
        <f t="shared" si="12"/>
        <v>4751.6000000000004</v>
      </c>
      <c r="L160" s="21">
        <v>0</v>
      </c>
      <c r="M160" s="21">
        <f t="shared" si="13"/>
        <v>24017.1</v>
      </c>
      <c r="N160" s="21">
        <f t="shared" si="11"/>
        <v>4751.6000000000004</v>
      </c>
      <c r="O160" s="22" t="s">
        <v>139</v>
      </c>
    </row>
    <row r="161" spans="1:15" s="23" customFormat="1" x14ac:dyDescent="0.2">
      <c r="A161" s="24"/>
      <c r="B161" s="24" t="s">
        <v>174</v>
      </c>
      <c r="C161" s="25">
        <v>60203866</v>
      </c>
      <c r="D161" s="26" t="s">
        <v>73</v>
      </c>
      <c r="E161" s="20" t="s">
        <v>29</v>
      </c>
      <c r="F161" s="21">
        <v>42329.52</v>
      </c>
      <c r="G161" s="21">
        <v>16337.420000000002</v>
      </c>
      <c r="H161" s="21">
        <v>0</v>
      </c>
      <c r="I161" s="21">
        <v>5184.9399999999996</v>
      </c>
      <c r="J161" s="21">
        <v>71.540000000000006</v>
      </c>
      <c r="K161" s="21">
        <f t="shared" si="12"/>
        <v>5256.48</v>
      </c>
      <c r="L161" s="21">
        <v>0</v>
      </c>
      <c r="M161" s="21">
        <f t="shared" si="13"/>
        <v>11152.480000000003</v>
      </c>
      <c r="N161" s="21">
        <f t="shared" ref="N161:N162" si="14">K161-L161</f>
        <v>5256.48</v>
      </c>
      <c r="O161" s="22" t="s">
        <v>138</v>
      </c>
    </row>
    <row r="162" spans="1:15" s="23" customFormat="1" x14ac:dyDescent="0.2">
      <c r="A162" s="24"/>
      <c r="B162" s="24" t="s">
        <v>174</v>
      </c>
      <c r="C162" s="25">
        <v>60204021</v>
      </c>
      <c r="D162" s="26" t="s">
        <v>73</v>
      </c>
      <c r="E162" s="20" t="s">
        <v>29</v>
      </c>
      <c r="F162" s="21">
        <v>106672.29</v>
      </c>
      <c r="G162" s="21">
        <v>35583.89</v>
      </c>
      <c r="H162" s="21">
        <v>0</v>
      </c>
      <c r="I162" s="21">
        <v>13193.23</v>
      </c>
      <c r="J162" s="21">
        <v>152.29</v>
      </c>
      <c r="K162" s="21">
        <f t="shared" ref="K162" si="15">I162+J162</f>
        <v>13345.52</v>
      </c>
      <c r="L162" s="21">
        <v>0</v>
      </c>
      <c r="M162" s="21">
        <f t="shared" si="13"/>
        <v>22390.66</v>
      </c>
      <c r="N162" s="21">
        <f t="shared" si="14"/>
        <v>13345.52</v>
      </c>
      <c r="O162" s="22" t="s">
        <v>140</v>
      </c>
    </row>
    <row r="163" spans="1:15" s="23" customFormat="1" x14ac:dyDescent="0.2">
      <c r="A163" s="24"/>
      <c r="B163" s="24"/>
      <c r="C163" s="25"/>
      <c r="D163" s="26"/>
      <c r="E163" s="20"/>
      <c r="F163" s="21"/>
      <c r="G163" s="21"/>
      <c r="H163" s="21"/>
      <c r="I163" s="21"/>
      <c r="J163" s="21"/>
      <c r="K163" s="21"/>
      <c r="L163" s="21"/>
      <c r="M163" s="21"/>
      <c r="N163" s="21"/>
      <c r="O163" s="22"/>
    </row>
    <row r="164" spans="1:15" s="23" customFormat="1" ht="25.7" x14ac:dyDescent="0.2">
      <c r="A164" s="24"/>
      <c r="B164" s="24" t="s">
        <v>175</v>
      </c>
      <c r="C164" s="25">
        <v>701045317</v>
      </c>
      <c r="D164" s="26" t="s">
        <v>64</v>
      </c>
      <c r="E164" s="20" t="s">
        <v>29</v>
      </c>
      <c r="F164" s="21">
        <v>1555198.65</v>
      </c>
      <c r="G164" s="21">
        <v>115613.53</v>
      </c>
      <c r="H164" s="21">
        <v>0</v>
      </c>
      <c r="I164" s="21">
        <v>57748.98</v>
      </c>
      <c r="J164" s="21">
        <v>203.6</v>
      </c>
      <c r="K164" s="21">
        <f t="shared" ref="K164:K170" si="16">I164+J164</f>
        <v>57952.58</v>
      </c>
      <c r="L164" s="21">
        <v>0</v>
      </c>
      <c r="M164" s="21">
        <f t="shared" ref="M164:M188" si="17">G164+H164-I164</f>
        <v>57864.549999999996</v>
      </c>
      <c r="N164" s="21">
        <f t="shared" ref="N164:N188" si="18">K164-L164</f>
        <v>57952.58</v>
      </c>
      <c r="O164" s="22" t="s">
        <v>141</v>
      </c>
    </row>
    <row r="165" spans="1:15" s="23" customFormat="1" ht="25.7" x14ac:dyDescent="0.2">
      <c r="A165" s="24"/>
      <c r="B165" s="24" t="s">
        <v>175</v>
      </c>
      <c r="C165" s="25">
        <v>701045328</v>
      </c>
      <c r="D165" s="26" t="s">
        <v>64</v>
      </c>
      <c r="E165" s="20" t="s">
        <v>29</v>
      </c>
      <c r="F165" s="21">
        <v>345178.52</v>
      </c>
      <c r="G165" s="21">
        <v>17517.470000000012</v>
      </c>
      <c r="H165" s="21">
        <v>0</v>
      </c>
      <c r="I165" s="21">
        <v>17517.47</v>
      </c>
      <c r="J165" s="21">
        <v>27.52</v>
      </c>
      <c r="K165" s="21">
        <f t="shared" si="16"/>
        <v>17544.990000000002</v>
      </c>
      <c r="L165" s="21">
        <v>0</v>
      </c>
      <c r="M165" s="21">
        <f t="shared" si="17"/>
        <v>0</v>
      </c>
      <c r="N165" s="21">
        <f t="shared" si="18"/>
        <v>17544.990000000002</v>
      </c>
      <c r="O165" s="22" t="s">
        <v>142</v>
      </c>
    </row>
    <row r="166" spans="1:15" s="23" customFormat="1" ht="25.7" x14ac:dyDescent="0.2">
      <c r="A166" s="24"/>
      <c r="B166" s="24" t="s">
        <v>175</v>
      </c>
      <c r="C166" s="25">
        <v>701045339</v>
      </c>
      <c r="D166" s="26" t="s">
        <v>64</v>
      </c>
      <c r="E166" s="20" t="s">
        <v>29</v>
      </c>
      <c r="F166" s="21">
        <v>43922.73</v>
      </c>
      <c r="G166" s="21">
        <v>265.21000000000004</v>
      </c>
      <c r="H166" s="21">
        <v>0</v>
      </c>
      <c r="I166" s="21">
        <v>265.20999999999998</v>
      </c>
      <c r="J166" s="21">
        <v>1.64</v>
      </c>
      <c r="K166" s="21">
        <f t="shared" si="16"/>
        <v>266.84999999999997</v>
      </c>
      <c r="L166" s="21">
        <v>0</v>
      </c>
      <c r="M166" s="21">
        <f t="shared" si="17"/>
        <v>0</v>
      </c>
      <c r="N166" s="21">
        <f t="shared" si="18"/>
        <v>266.84999999999997</v>
      </c>
      <c r="O166" s="22" t="s">
        <v>142</v>
      </c>
    </row>
    <row r="167" spans="1:15" s="23" customFormat="1" ht="25.7" x14ac:dyDescent="0.2">
      <c r="A167" s="24"/>
      <c r="B167" s="24" t="s">
        <v>175</v>
      </c>
      <c r="C167" s="25">
        <v>701045340</v>
      </c>
      <c r="D167" s="26" t="s">
        <v>64</v>
      </c>
      <c r="E167" s="20" t="s">
        <v>29</v>
      </c>
      <c r="F167" s="21">
        <v>39204.81</v>
      </c>
      <c r="G167" s="21">
        <v>6652.97</v>
      </c>
      <c r="H167" s="21">
        <v>0</v>
      </c>
      <c r="I167" s="21">
        <v>1896.08</v>
      </c>
      <c r="J167" s="21">
        <v>13.6</v>
      </c>
      <c r="K167" s="21">
        <f t="shared" si="16"/>
        <v>1909.6799999999998</v>
      </c>
      <c r="L167" s="21">
        <v>0</v>
      </c>
      <c r="M167" s="21">
        <f t="shared" si="17"/>
        <v>4756.8900000000003</v>
      </c>
      <c r="N167" s="21">
        <f t="shared" si="18"/>
        <v>1909.6799999999998</v>
      </c>
      <c r="O167" s="22" t="s">
        <v>143</v>
      </c>
    </row>
    <row r="168" spans="1:15" s="23" customFormat="1" ht="25.7" x14ac:dyDescent="0.2">
      <c r="A168" s="24"/>
      <c r="B168" s="24" t="s">
        <v>175</v>
      </c>
      <c r="C168" s="25">
        <v>701045351</v>
      </c>
      <c r="D168" s="26" t="s">
        <v>64</v>
      </c>
      <c r="E168" s="20" t="s">
        <v>29</v>
      </c>
      <c r="F168" s="21">
        <v>1415666.81</v>
      </c>
      <c r="G168" s="21">
        <v>134247.52999999997</v>
      </c>
      <c r="H168" s="21">
        <v>0</v>
      </c>
      <c r="I168" s="21">
        <v>67056.649999999994</v>
      </c>
      <c r="J168" s="21">
        <v>236.23</v>
      </c>
      <c r="K168" s="21">
        <f t="shared" si="16"/>
        <v>67292.87999999999</v>
      </c>
      <c r="L168" s="21">
        <v>0</v>
      </c>
      <c r="M168" s="21">
        <f t="shared" si="17"/>
        <v>67190.879999999976</v>
      </c>
      <c r="N168" s="21">
        <f t="shared" si="18"/>
        <v>67292.87999999999</v>
      </c>
      <c r="O168" s="22" t="s">
        <v>141</v>
      </c>
    </row>
    <row r="169" spans="1:15" s="23" customFormat="1" ht="25.7" x14ac:dyDescent="0.2">
      <c r="A169" s="24"/>
      <c r="B169" s="24" t="s">
        <v>175</v>
      </c>
      <c r="C169" s="25">
        <v>701045395</v>
      </c>
      <c r="D169" s="26" t="s">
        <v>64</v>
      </c>
      <c r="E169" s="20" t="s">
        <v>29</v>
      </c>
      <c r="F169" s="21">
        <v>467473</v>
      </c>
      <c r="G169" s="21">
        <v>141822.1</v>
      </c>
      <c r="H169" s="21">
        <v>0</v>
      </c>
      <c r="I169" s="21">
        <v>21764.84</v>
      </c>
      <c r="J169" s="21">
        <v>123.98</v>
      </c>
      <c r="K169" s="21">
        <f t="shared" si="16"/>
        <v>21888.82</v>
      </c>
      <c r="L169" s="21">
        <v>0</v>
      </c>
      <c r="M169" s="21">
        <f t="shared" si="17"/>
        <v>120057.26000000001</v>
      </c>
      <c r="N169" s="21">
        <f t="shared" si="18"/>
        <v>21888.82</v>
      </c>
      <c r="O169" s="22" t="s">
        <v>144</v>
      </c>
    </row>
    <row r="170" spans="1:15" s="23" customFormat="1" ht="25.7" x14ac:dyDescent="0.2">
      <c r="A170" s="24"/>
      <c r="B170" s="24" t="s">
        <v>175</v>
      </c>
      <c r="C170" s="25">
        <v>701045403</v>
      </c>
      <c r="D170" s="26" t="s">
        <v>64</v>
      </c>
      <c r="E170" s="20" t="s">
        <v>29</v>
      </c>
      <c r="F170" s="21">
        <v>82120.3</v>
      </c>
      <c r="G170" s="21">
        <v>24330.290000000005</v>
      </c>
      <c r="H170" s="21">
        <v>0</v>
      </c>
      <c r="I170" s="21">
        <v>3733.88</v>
      </c>
      <c r="J170" s="21">
        <v>22.3</v>
      </c>
      <c r="K170" s="21">
        <f t="shared" si="16"/>
        <v>3756.1800000000003</v>
      </c>
      <c r="L170" s="21">
        <v>0</v>
      </c>
      <c r="M170" s="21">
        <f t="shared" si="17"/>
        <v>20596.410000000003</v>
      </c>
      <c r="N170" s="21">
        <f t="shared" si="18"/>
        <v>3756.1800000000003</v>
      </c>
      <c r="O170" s="22" t="s">
        <v>144</v>
      </c>
    </row>
    <row r="171" spans="1:15" s="23" customFormat="1" x14ac:dyDescent="0.2">
      <c r="A171" s="24"/>
      <c r="B171" s="24"/>
      <c r="C171" s="25"/>
      <c r="D171" s="26"/>
      <c r="E171" s="20"/>
      <c r="F171" s="21"/>
      <c r="G171" s="21"/>
      <c r="H171" s="21"/>
      <c r="I171" s="21"/>
      <c r="J171" s="21"/>
      <c r="K171" s="21"/>
      <c r="L171" s="21"/>
      <c r="M171" s="21"/>
      <c r="N171" s="21"/>
      <c r="O171" s="22"/>
    </row>
    <row r="172" spans="1:15" s="23" customFormat="1" x14ac:dyDescent="0.2">
      <c r="A172" s="24"/>
      <c r="B172" s="24" t="s">
        <v>46</v>
      </c>
      <c r="C172" s="25">
        <v>400134342</v>
      </c>
      <c r="D172" s="26" t="s">
        <v>64</v>
      </c>
      <c r="E172" s="20" t="s">
        <v>29</v>
      </c>
      <c r="F172" s="21">
        <v>948025</v>
      </c>
      <c r="G172" s="21">
        <v>268584.63</v>
      </c>
      <c r="H172" s="21">
        <v>0</v>
      </c>
      <c r="I172" s="21">
        <v>44540.67</v>
      </c>
      <c r="J172" s="21">
        <v>510.81</v>
      </c>
      <c r="K172" s="21">
        <f t="shared" ref="K172:K229" si="19">I172+J172</f>
        <v>45051.479999999996</v>
      </c>
      <c r="L172" s="21">
        <v>0</v>
      </c>
      <c r="M172" s="21">
        <f t="shared" si="17"/>
        <v>224043.96000000002</v>
      </c>
      <c r="N172" s="21">
        <f t="shared" si="18"/>
        <v>45051.479999999996</v>
      </c>
      <c r="O172" s="22" t="s">
        <v>145</v>
      </c>
    </row>
    <row r="173" spans="1:15" s="23" customFormat="1" x14ac:dyDescent="0.2">
      <c r="A173" s="24"/>
      <c r="B173" s="24" t="s">
        <v>46</v>
      </c>
      <c r="C173" s="25">
        <v>400134359</v>
      </c>
      <c r="D173" s="26" t="s">
        <v>64</v>
      </c>
      <c r="E173" s="20" t="s">
        <v>29</v>
      </c>
      <c r="F173" s="21">
        <v>501442.56</v>
      </c>
      <c r="G173" s="21">
        <v>131599.32999999999</v>
      </c>
      <c r="H173" s="21">
        <v>0</v>
      </c>
      <c r="I173" s="21">
        <v>23819.63</v>
      </c>
      <c r="J173" s="21">
        <v>249.18</v>
      </c>
      <c r="K173" s="21">
        <f t="shared" si="19"/>
        <v>24068.81</v>
      </c>
      <c r="L173" s="21">
        <v>0</v>
      </c>
      <c r="M173" s="21">
        <f t="shared" si="17"/>
        <v>107779.69999999998</v>
      </c>
      <c r="N173" s="21">
        <f t="shared" si="18"/>
        <v>24068.81</v>
      </c>
      <c r="O173" s="22" t="s">
        <v>145</v>
      </c>
    </row>
    <row r="174" spans="1:15" s="23" customFormat="1" x14ac:dyDescent="0.2">
      <c r="A174" s="24"/>
      <c r="B174" s="24" t="s">
        <v>46</v>
      </c>
      <c r="C174" s="25">
        <v>400136453</v>
      </c>
      <c r="D174" s="26" t="s">
        <v>64</v>
      </c>
      <c r="E174" s="20" t="s">
        <v>29</v>
      </c>
      <c r="F174" s="21">
        <v>443304.29</v>
      </c>
      <c r="G174" s="21">
        <v>190648.08</v>
      </c>
      <c r="H174" s="21">
        <v>0</v>
      </c>
      <c r="I174" s="21">
        <v>24528.46</v>
      </c>
      <c r="J174" s="21">
        <v>11727.44</v>
      </c>
      <c r="K174" s="21">
        <f t="shared" si="19"/>
        <v>36255.9</v>
      </c>
      <c r="L174" s="21">
        <v>0</v>
      </c>
      <c r="M174" s="21">
        <f t="shared" si="17"/>
        <v>166119.62</v>
      </c>
      <c r="N174" s="21">
        <f t="shared" si="18"/>
        <v>36255.9</v>
      </c>
      <c r="O174" s="22" t="s">
        <v>146</v>
      </c>
    </row>
    <row r="175" spans="1:15" s="23" customFormat="1" x14ac:dyDescent="0.2">
      <c r="A175" s="24"/>
      <c r="B175" s="24" t="s">
        <v>46</v>
      </c>
      <c r="C175" s="25">
        <v>400139044</v>
      </c>
      <c r="D175" s="26" t="s">
        <v>64</v>
      </c>
      <c r="E175" s="20" t="s">
        <v>29</v>
      </c>
      <c r="F175" s="21">
        <v>501442.56</v>
      </c>
      <c r="G175" s="21">
        <v>212027.77000000002</v>
      </c>
      <c r="H175" s="21">
        <v>0</v>
      </c>
      <c r="I175" s="21">
        <v>22129.59</v>
      </c>
      <c r="J175" s="21">
        <v>410.47</v>
      </c>
      <c r="K175" s="21">
        <f t="shared" si="19"/>
        <v>22540.06</v>
      </c>
      <c r="L175" s="21">
        <v>0</v>
      </c>
      <c r="M175" s="21">
        <f t="shared" si="17"/>
        <v>189898.18000000002</v>
      </c>
      <c r="N175" s="21">
        <f t="shared" si="18"/>
        <v>22540.06</v>
      </c>
      <c r="O175" s="22" t="s">
        <v>147</v>
      </c>
    </row>
    <row r="176" spans="1:15" s="23" customFormat="1" x14ac:dyDescent="0.2">
      <c r="A176" s="24"/>
      <c r="B176" s="24" t="s">
        <v>46</v>
      </c>
      <c r="C176" s="25">
        <v>400139051</v>
      </c>
      <c r="D176" s="26" t="s">
        <v>64</v>
      </c>
      <c r="E176" s="20" t="s">
        <v>29</v>
      </c>
      <c r="F176" s="21">
        <v>436551</v>
      </c>
      <c r="G176" s="21">
        <v>175826.87</v>
      </c>
      <c r="H176" s="21">
        <v>0</v>
      </c>
      <c r="I176" s="21">
        <v>19380.48</v>
      </c>
      <c r="J176" s="21">
        <v>339.82</v>
      </c>
      <c r="K176" s="21">
        <f t="shared" si="19"/>
        <v>19720.3</v>
      </c>
      <c r="L176" s="21">
        <v>0</v>
      </c>
      <c r="M176" s="21">
        <f t="shared" si="17"/>
        <v>156446.38999999998</v>
      </c>
      <c r="N176" s="21">
        <f t="shared" si="18"/>
        <v>19720.3</v>
      </c>
      <c r="O176" s="22" t="s">
        <v>148</v>
      </c>
    </row>
    <row r="177" spans="1:15" s="23" customFormat="1" x14ac:dyDescent="0.2">
      <c r="A177" s="24"/>
      <c r="B177" s="24" t="s">
        <v>46</v>
      </c>
      <c r="C177" s="25">
        <v>400139069</v>
      </c>
      <c r="D177" s="26" t="s">
        <v>64</v>
      </c>
      <c r="E177" s="20" t="s">
        <v>29</v>
      </c>
      <c r="F177" s="21">
        <v>675857.36</v>
      </c>
      <c r="G177" s="21">
        <v>285776.58</v>
      </c>
      <c r="H177" s="21">
        <v>0</v>
      </c>
      <c r="I177" s="21">
        <v>29826.84</v>
      </c>
      <c r="J177" s="21">
        <v>553.24</v>
      </c>
      <c r="K177" s="21">
        <f t="shared" si="19"/>
        <v>30380.080000000002</v>
      </c>
      <c r="L177" s="21">
        <v>0</v>
      </c>
      <c r="M177" s="21">
        <f t="shared" si="17"/>
        <v>255949.74000000002</v>
      </c>
      <c r="N177" s="21">
        <f t="shared" si="18"/>
        <v>30380.080000000002</v>
      </c>
      <c r="O177" s="22" t="s">
        <v>147</v>
      </c>
    </row>
    <row r="178" spans="1:15" s="23" customFormat="1" x14ac:dyDescent="0.2">
      <c r="A178" s="24"/>
      <c r="B178" s="24" t="s">
        <v>46</v>
      </c>
      <c r="C178" s="25">
        <v>400139077</v>
      </c>
      <c r="D178" s="26" t="s">
        <v>64</v>
      </c>
      <c r="E178" s="20" t="s">
        <v>29</v>
      </c>
      <c r="F178" s="21">
        <v>208699</v>
      </c>
      <c r="G178" s="21">
        <v>84056.37000000001</v>
      </c>
      <c r="H178" s="21">
        <v>0</v>
      </c>
      <c r="I178" s="21">
        <v>9265.09</v>
      </c>
      <c r="J178" s="21">
        <v>162.46</v>
      </c>
      <c r="K178" s="21">
        <f t="shared" si="19"/>
        <v>9427.5499999999993</v>
      </c>
      <c r="L178" s="21">
        <v>0</v>
      </c>
      <c r="M178" s="21">
        <f t="shared" si="17"/>
        <v>74791.280000000013</v>
      </c>
      <c r="N178" s="21">
        <f t="shared" si="18"/>
        <v>9427.5499999999993</v>
      </c>
      <c r="O178" s="22" t="s">
        <v>148</v>
      </c>
    </row>
    <row r="179" spans="1:15" s="23" customFormat="1" x14ac:dyDescent="0.2">
      <c r="A179" s="24"/>
      <c r="B179" s="24" t="s">
        <v>46</v>
      </c>
      <c r="C179" s="25">
        <v>400139085</v>
      </c>
      <c r="D179" s="26" t="s">
        <v>64</v>
      </c>
      <c r="E179" s="20" t="s">
        <v>29</v>
      </c>
      <c r="F179" s="21">
        <v>502233</v>
      </c>
      <c r="G179" s="21">
        <v>212361.99000000002</v>
      </c>
      <c r="H179" s="21">
        <v>0</v>
      </c>
      <c r="I179" s="21">
        <v>22164.48</v>
      </c>
      <c r="J179" s="21">
        <v>411.11</v>
      </c>
      <c r="K179" s="21">
        <f t="shared" si="19"/>
        <v>22575.59</v>
      </c>
      <c r="L179" s="21">
        <v>0</v>
      </c>
      <c r="M179" s="21">
        <f t="shared" si="17"/>
        <v>190197.51</v>
      </c>
      <c r="N179" s="21">
        <f t="shared" si="18"/>
        <v>22575.59</v>
      </c>
      <c r="O179" s="22" t="s">
        <v>147</v>
      </c>
    </row>
    <row r="180" spans="1:15" s="23" customFormat="1" x14ac:dyDescent="0.2">
      <c r="A180" s="24"/>
      <c r="B180" s="24" t="s">
        <v>46</v>
      </c>
      <c r="C180" s="25">
        <v>10013620215</v>
      </c>
      <c r="D180" s="26" t="s">
        <v>73</v>
      </c>
      <c r="E180" s="20" t="s">
        <v>29</v>
      </c>
      <c r="F180" s="21">
        <v>1942964.28</v>
      </c>
      <c r="G180" s="21">
        <v>1254830.97</v>
      </c>
      <c r="H180" s="21">
        <v>0</v>
      </c>
      <c r="I180" s="21">
        <v>161913.72</v>
      </c>
      <c r="J180" s="21">
        <v>17945.43</v>
      </c>
      <c r="K180" s="21">
        <f t="shared" si="19"/>
        <v>179859.15</v>
      </c>
      <c r="L180" s="21">
        <v>0</v>
      </c>
      <c r="M180" s="21">
        <f t="shared" si="17"/>
        <v>1092917.25</v>
      </c>
      <c r="N180" s="21">
        <f t="shared" si="18"/>
        <v>179859.15</v>
      </c>
      <c r="O180" s="22" t="s">
        <v>149</v>
      </c>
    </row>
    <row r="181" spans="1:15" s="23" customFormat="1" x14ac:dyDescent="0.2">
      <c r="A181" s="24"/>
      <c r="B181" s="24" t="s">
        <v>46</v>
      </c>
      <c r="C181" s="25">
        <v>10022327695</v>
      </c>
      <c r="D181" s="26" t="s">
        <v>64</v>
      </c>
      <c r="E181" s="20" t="s">
        <v>29</v>
      </c>
      <c r="F181" s="21">
        <v>730000</v>
      </c>
      <c r="G181" s="21">
        <v>547500</v>
      </c>
      <c r="H181" s="21">
        <v>0</v>
      </c>
      <c r="I181" s="21">
        <v>91250</v>
      </c>
      <c r="J181" s="21">
        <v>1826.43</v>
      </c>
      <c r="K181" s="21">
        <f t="shared" si="19"/>
        <v>93076.43</v>
      </c>
      <c r="L181" s="21">
        <v>0</v>
      </c>
      <c r="M181" s="21">
        <f t="shared" si="17"/>
        <v>456250</v>
      </c>
      <c r="N181" s="21">
        <f t="shared" si="18"/>
        <v>93076.43</v>
      </c>
      <c r="O181" s="22" t="s">
        <v>150</v>
      </c>
    </row>
    <row r="182" spans="1:15" s="23" customFormat="1" x14ac:dyDescent="0.2">
      <c r="A182" s="24"/>
      <c r="B182" s="24"/>
      <c r="C182" s="25"/>
      <c r="D182" s="26" t="s">
        <v>73</v>
      </c>
      <c r="E182" s="20" t="s">
        <v>29</v>
      </c>
      <c r="F182" s="21">
        <v>6000000</v>
      </c>
      <c r="G182" s="21">
        <v>4500000</v>
      </c>
      <c r="H182" s="21">
        <v>0</v>
      </c>
      <c r="I182" s="21">
        <v>750000</v>
      </c>
      <c r="J182" s="21">
        <v>15011.72</v>
      </c>
      <c r="K182" s="21">
        <f t="shared" si="19"/>
        <v>765011.72</v>
      </c>
      <c r="L182" s="21">
        <v>0</v>
      </c>
      <c r="M182" s="21">
        <f t="shared" si="17"/>
        <v>3750000</v>
      </c>
      <c r="N182" s="21">
        <f t="shared" si="18"/>
        <v>765011.72</v>
      </c>
      <c r="O182" s="22"/>
    </row>
    <row r="183" spans="1:15" s="23" customFormat="1" x14ac:dyDescent="0.2">
      <c r="A183" s="24"/>
      <c r="B183" s="24"/>
      <c r="C183" s="25"/>
      <c r="D183" s="26" t="s">
        <v>69</v>
      </c>
      <c r="E183" s="20" t="s">
        <v>29</v>
      </c>
      <c r="F183" s="21">
        <v>2750000</v>
      </c>
      <c r="G183" s="21">
        <v>2062500</v>
      </c>
      <c r="H183" s="21">
        <v>0</v>
      </c>
      <c r="I183" s="21">
        <v>343750</v>
      </c>
      <c r="J183" s="21">
        <v>6880.37</v>
      </c>
      <c r="K183" s="21">
        <f t="shared" si="19"/>
        <v>350630.37</v>
      </c>
      <c r="L183" s="21">
        <v>0</v>
      </c>
      <c r="M183" s="21">
        <f t="shared" si="17"/>
        <v>1718750</v>
      </c>
      <c r="N183" s="21">
        <f t="shared" si="18"/>
        <v>350630.37</v>
      </c>
      <c r="O183" s="22"/>
    </row>
    <row r="184" spans="1:15" s="23" customFormat="1" x14ac:dyDescent="0.2">
      <c r="A184" s="24"/>
      <c r="B184" s="24"/>
      <c r="C184" s="25"/>
      <c r="D184" s="26" t="s">
        <v>70</v>
      </c>
      <c r="E184" s="20" t="s">
        <v>29</v>
      </c>
      <c r="F184" s="21">
        <v>9520000</v>
      </c>
      <c r="G184" s="21">
        <v>7140000</v>
      </c>
      <c r="H184" s="21">
        <v>0</v>
      </c>
      <c r="I184" s="21">
        <v>1190000</v>
      </c>
      <c r="J184" s="21">
        <v>23818.59</v>
      </c>
      <c r="K184" s="21">
        <f t="shared" si="19"/>
        <v>1213818.5900000001</v>
      </c>
      <c r="L184" s="21">
        <v>0</v>
      </c>
      <c r="M184" s="21">
        <f t="shared" si="17"/>
        <v>5950000</v>
      </c>
      <c r="N184" s="21">
        <f t="shared" si="18"/>
        <v>1213818.5900000001</v>
      </c>
      <c r="O184" s="22"/>
    </row>
    <row r="185" spans="1:15" s="23" customFormat="1" x14ac:dyDescent="0.2">
      <c r="A185" s="24"/>
      <c r="B185" s="24" t="s">
        <v>46</v>
      </c>
      <c r="C185" s="25">
        <v>53339328824</v>
      </c>
      <c r="D185" s="26" t="s">
        <v>64</v>
      </c>
      <c r="E185" s="20" t="s">
        <v>29</v>
      </c>
      <c r="F185" s="21">
        <v>130000</v>
      </c>
      <c r="G185" s="21">
        <v>14444.800000000003</v>
      </c>
      <c r="H185" s="21">
        <v>0</v>
      </c>
      <c r="I185" s="21">
        <v>8666.64</v>
      </c>
      <c r="J185" s="21">
        <v>450.31</v>
      </c>
      <c r="K185" s="21">
        <f t="shared" si="19"/>
        <v>9116.9499999999989</v>
      </c>
      <c r="L185" s="21">
        <v>0</v>
      </c>
      <c r="M185" s="21">
        <f t="shared" si="17"/>
        <v>5778.1600000000035</v>
      </c>
      <c r="N185" s="21">
        <f t="shared" si="18"/>
        <v>9116.9499999999989</v>
      </c>
      <c r="O185" s="22" t="s">
        <v>151</v>
      </c>
    </row>
    <row r="186" spans="1:15" s="23" customFormat="1" x14ac:dyDescent="0.2">
      <c r="A186" s="24"/>
      <c r="B186" s="24" t="s">
        <v>46</v>
      </c>
      <c r="C186" s="25">
        <v>53473910049</v>
      </c>
      <c r="D186" s="26" t="s">
        <v>56</v>
      </c>
      <c r="E186" s="20" t="s">
        <v>29</v>
      </c>
      <c r="F186" s="21">
        <v>600000</v>
      </c>
      <c r="G186" s="21">
        <v>44395.590000000004</v>
      </c>
      <c r="H186" s="21">
        <v>0</v>
      </c>
      <c r="I186" s="21">
        <v>44395.59</v>
      </c>
      <c r="J186" s="21">
        <v>52.7</v>
      </c>
      <c r="K186" s="21">
        <f t="shared" si="19"/>
        <v>44448.289999999994</v>
      </c>
      <c r="L186" s="21">
        <v>0</v>
      </c>
      <c r="M186" s="21">
        <f t="shared" si="17"/>
        <v>0</v>
      </c>
      <c r="N186" s="21">
        <f t="shared" si="18"/>
        <v>44448.289999999994</v>
      </c>
      <c r="O186" s="22" t="s">
        <v>152</v>
      </c>
    </row>
    <row r="187" spans="1:15" s="23" customFormat="1" x14ac:dyDescent="0.2">
      <c r="A187" s="24"/>
      <c r="B187" s="24"/>
      <c r="C187" s="25"/>
      <c r="D187" s="26" t="s">
        <v>71</v>
      </c>
      <c r="E187" s="20" t="s">
        <v>29</v>
      </c>
      <c r="F187" s="21">
        <v>4300000</v>
      </c>
      <c r="G187" s="21">
        <v>318168.42999999988</v>
      </c>
      <c r="H187" s="21">
        <v>0</v>
      </c>
      <c r="I187" s="21">
        <v>318168.43</v>
      </c>
      <c r="J187" s="21">
        <v>377.72</v>
      </c>
      <c r="K187" s="21">
        <f t="shared" si="19"/>
        <v>318546.14999999997</v>
      </c>
      <c r="L187" s="21">
        <v>0</v>
      </c>
      <c r="M187" s="21">
        <f t="shared" si="17"/>
        <v>0</v>
      </c>
      <c r="N187" s="21">
        <f t="shared" si="18"/>
        <v>318546.14999999997</v>
      </c>
      <c r="O187" s="22"/>
    </row>
    <row r="188" spans="1:15" s="23" customFormat="1" x14ac:dyDescent="0.2">
      <c r="A188" s="24"/>
      <c r="B188" s="24" t="s">
        <v>46</v>
      </c>
      <c r="C188" s="25">
        <v>53688124022</v>
      </c>
      <c r="D188" s="26" t="s">
        <v>64</v>
      </c>
      <c r="E188" s="20" t="s">
        <v>29</v>
      </c>
      <c r="F188" s="21">
        <v>1245000</v>
      </c>
      <c r="G188" s="21">
        <v>138332.80000000005</v>
      </c>
      <c r="H188" s="21">
        <v>0</v>
      </c>
      <c r="I188" s="21">
        <v>83000.039999999994</v>
      </c>
      <c r="J188" s="21">
        <v>4312.51</v>
      </c>
      <c r="K188" s="21">
        <f t="shared" si="19"/>
        <v>87312.549999999988</v>
      </c>
      <c r="L188" s="21">
        <v>0</v>
      </c>
      <c r="M188" s="21">
        <f t="shared" si="17"/>
        <v>55332.760000000053</v>
      </c>
      <c r="N188" s="21">
        <f t="shared" si="18"/>
        <v>87312.549999999988</v>
      </c>
      <c r="O188" s="22" t="s">
        <v>151</v>
      </c>
    </row>
    <row r="189" spans="1:15" s="23" customFormat="1" x14ac:dyDescent="0.2">
      <c r="A189" s="24"/>
      <c r="B189" s="24"/>
      <c r="C189" s="25"/>
      <c r="D189" s="26"/>
      <c r="E189" s="20"/>
      <c r="F189" s="21"/>
      <c r="G189" s="21"/>
      <c r="H189" s="21"/>
      <c r="I189" s="21"/>
      <c r="J189" s="21"/>
      <c r="K189" s="21"/>
      <c r="L189" s="21"/>
      <c r="M189" s="21"/>
      <c r="N189" s="21"/>
      <c r="O189" s="22"/>
    </row>
    <row r="190" spans="1:15" s="23" customFormat="1" x14ac:dyDescent="0.2">
      <c r="A190" s="24"/>
      <c r="B190" s="24" t="s">
        <v>47</v>
      </c>
      <c r="C190" s="25">
        <v>1105503</v>
      </c>
      <c r="D190" s="26" t="s">
        <v>64</v>
      </c>
      <c r="E190" s="20" t="s">
        <v>29</v>
      </c>
      <c r="F190" s="21">
        <v>837191.05</v>
      </c>
      <c r="G190" s="21">
        <v>144504.34</v>
      </c>
      <c r="H190" s="21">
        <v>0</v>
      </c>
      <c r="I190" s="21">
        <v>41104.870000000003</v>
      </c>
      <c r="J190" s="21">
        <v>469.96</v>
      </c>
      <c r="K190" s="21">
        <f t="shared" si="19"/>
        <v>41574.83</v>
      </c>
      <c r="L190" s="21">
        <v>0</v>
      </c>
      <c r="M190" s="21">
        <f t="shared" ref="M190:M210" si="20">G190+H190-I190</f>
        <v>103399.47</v>
      </c>
      <c r="N190" s="21">
        <f t="shared" ref="N190:N229" si="21">K190-L190</f>
        <v>41574.83</v>
      </c>
      <c r="O190" s="22" t="s">
        <v>153</v>
      </c>
    </row>
    <row r="191" spans="1:15" s="23" customFormat="1" x14ac:dyDescent="0.2">
      <c r="A191" s="24"/>
      <c r="B191" s="24" t="s">
        <v>47</v>
      </c>
      <c r="C191" s="25">
        <v>1154592</v>
      </c>
      <c r="D191" s="26" t="s">
        <v>64</v>
      </c>
      <c r="E191" s="20" t="s">
        <v>29</v>
      </c>
      <c r="F191" s="21">
        <v>978990</v>
      </c>
      <c r="G191" s="21">
        <v>321192.25999999995</v>
      </c>
      <c r="H191" s="21">
        <v>0</v>
      </c>
      <c r="I191" s="21">
        <v>45394.76</v>
      </c>
      <c r="J191" s="21">
        <v>1100.3499999999999</v>
      </c>
      <c r="K191" s="21">
        <f t="shared" si="19"/>
        <v>46495.11</v>
      </c>
      <c r="L191" s="21">
        <v>0</v>
      </c>
      <c r="M191" s="21">
        <f t="shared" si="20"/>
        <v>275797.49999999994</v>
      </c>
      <c r="N191" s="21">
        <f t="shared" si="21"/>
        <v>46495.11</v>
      </c>
      <c r="O191" s="22" t="s">
        <v>146</v>
      </c>
    </row>
    <row r="192" spans="1:15" s="23" customFormat="1" x14ac:dyDescent="0.2">
      <c r="A192" s="24"/>
      <c r="B192" s="24" t="s">
        <v>47</v>
      </c>
      <c r="C192" s="25">
        <v>1187796</v>
      </c>
      <c r="D192" s="26" t="s">
        <v>59</v>
      </c>
      <c r="E192" s="20" t="s">
        <v>29</v>
      </c>
      <c r="F192" s="21">
        <v>150000</v>
      </c>
      <c r="G192" s="21">
        <v>10000</v>
      </c>
      <c r="H192" s="21">
        <v>0</v>
      </c>
      <c r="I192" s="21">
        <v>10000</v>
      </c>
      <c r="J192" s="21">
        <v>256.95999999999998</v>
      </c>
      <c r="K192" s="21">
        <f t="shared" si="19"/>
        <v>10256.959999999999</v>
      </c>
      <c r="L192" s="21">
        <v>0</v>
      </c>
      <c r="M192" s="21">
        <f t="shared" si="20"/>
        <v>0</v>
      </c>
      <c r="N192" s="21">
        <f t="shared" si="21"/>
        <v>10256.959999999999</v>
      </c>
      <c r="O192" s="22" t="s">
        <v>152</v>
      </c>
    </row>
    <row r="193" spans="1:15" s="23" customFormat="1" x14ac:dyDescent="0.2">
      <c r="A193" s="24"/>
      <c r="B193" s="24"/>
      <c r="C193" s="25"/>
      <c r="D193" s="26" t="s">
        <v>61</v>
      </c>
      <c r="E193" s="20" t="s">
        <v>29</v>
      </c>
      <c r="F193" s="21">
        <v>1000000</v>
      </c>
      <c r="G193" s="21">
        <v>66666.670000000013</v>
      </c>
      <c r="H193" s="21">
        <v>0</v>
      </c>
      <c r="I193" s="21">
        <v>66666.67</v>
      </c>
      <c r="J193" s="21">
        <v>1713.08</v>
      </c>
      <c r="K193" s="21">
        <f t="shared" si="19"/>
        <v>68379.75</v>
      </c>
      <c r="L193" s="21">
        <v>0</v>
      </c>
      <c r="M193" s="21">
        <f t="shared" si="20"/>
        <v>0</v>
      </c>
      <c r="N193" s="21">
        <f t="shared" si="21"/>
        <v>68379.75</v>
      </c>
      <c r="O193" s="22"/>
    </row>
    <row r="194" spans="1:15" s="23" customFormat="1" x14ac:dyDescent="0.2">
      <c r="A194" s="24"/>
      <c r="B194" s="24"/>
      <c r="C194" s="25"/>
      <c r="D194" s="26" t="s">
        <v>62</v>
      </c>
      <c r="E194" s="20" t="s">
        <v>29</v>
      </c>
      <c r="F194" s="21">
        <v>550000</v>
      </c>
      <c r="G194" s="21">
        <v>36666.670000000013</v>
      </c>
      <c r="H194" s="21">
        <v>0</v>
      </c>
      <c r="I194" s="21">
        <v>36666.67</v>
      </c>
      <c r="J194" s="21">
        <v>942.2</v>
      </c>
      <c r="K194" s="21">
        <f t="shared" si="19"/>
        <v>37608.869999999995</v>
      </c>
      <c r="L194" s="21">
        <v>0</v>
      </c>
      <c r="M194" s="21">
        <f t="shared" si="20"/>
        <v>0</v>
      </c>
      <c r="N194" s="21">
        <f t="shared" si="21"/>
        <v>37608.869999999995</v>
      </c>
      <c r="O194" s="22"/>
    </row>
    <row r="195" spans="1:15" s="23" customFormat="1" x14ac:dyDescent="0.2">
      <c r="A195" s="24"/>
      <c r="B195" s="24"/>
      <c r="C195" s="25"/>
      <c r="D195" s="26" t="s">
        <v>63</v>
      </c>
      <c r="E195" s="20" t="s">
        <v>29</v>
      </c>
      <c r="F195" s="21">
        <v>100000</v>
      </c>
      <c r="G195" s="21">
        <v>6666.67</v>
      </c>
      <c r="H195" s="21">
        <v>0</v>
      </c>
      <c r="I195" s="21">
        <v>6666.67</v>
      </c>
      <c r="J195" s="21">
        <v>171.31</v>
      </c>
      <c r="K195" s="21">
        <f t="shared" si="19"/>
        <v>6837.9800000000005</v>
      </c>
      <c r="L195" s="21">
        <v>0</v>
      </c>
      <c r="M195" s="21">
        <f t="shared" si="20"/>
        <v>0</v>
      </c>
      <c r="N195" s="21">
        <f t="shared" si="21"/>
        <v>6837.9800000000005</v>
      </c>
      <c r="O195" s="22"/>
    </row>
    <row r="196" spans="1:15" s="23" customFormat="1" x14ac:dyDescent="0.2">
      <c r="A196" s="24"/>
      <c r="B196" s="24"/>
      <c r="C196" s="25"/>
      <c r="D196" s="26" t="s">
        <v>64</v>
      </c>
      <c r="E196" s="20" t="s">
        <v>29</v>
      </c>
      <c r="F196" s="21">
        <v>600000</v>
      </c>
      <c r="G196" s="21">
        <v>40000</v>
      </c>
      <c r="H196" s="21">
        <v>0</v>
      </c>
      <c r="I196" s="21">
        <v>40000</v>
      </c>
      <c r="J196" s="21">
        <v>1027.8499999999999</v>
      </c>
      <c r="K196" s="21">
        <f t="shared" si="19"/>
        <v>41027.85</v>
      </c>
      <c r="L196" s="21">
        <v>0</v>
      </c>
      <c r="M196" s="21">
        <f t="shared" si="20"/>
        <v>0</v>
      </c>
      <c r="N196" s="21">
        <f t="shared" si="21"/>
        <v>41027.85</v>
      </c>
      <c r="O196" s="22"/>
    </row>
    <row r="197" spans="1:15" s="23" customFormat="1" x14ac:dyDescent="0.2">
      <c r="A197" s="24"/>
      <c r="B197" s="24"/>
      <c r="C197" s="25"/>
      <c r="D197" s="26" t="s">
        <v>71</v>
      </c>
      <c r="E197" s="20" t="s">
        <v>29</v>
      </c>
      <c r="F197" s="21">
        <v>3600000</v>
      </c>
      <c r="G197" s="21">
        <v>239999.99000000002</v>
      </c>
      <c r="H197" s="21">
        <v>0</v>
      </c>
      <c r="I197" s="21">
        <v>239999.99</v>
      </c>
      <c r="J197" s="21">
        <v>6167.1</v>
      </c>
      <c r="K197" s="21">
        <f t="shared" si="19"/>
        <v>246167.09</v>
      </c>
      <c r="L197" s="21">
        <v>0</v>
      </c>
      <c r="M197" s="21">
        <f t="shared" si="20"/>
        <v>0</v>
      </c>
      <c r="N197" s="21">
        <f t="shared" si="21"/>
        <v>246167.09</v>
      </c>
      <c r="O197" s="22"/>
    </row>
    <row r="198" spans="1:15" s="23" customFormat="1" x14ac:dyDescent="0.2">
      <c r="A198" s="24"/>
      <c r="B198" s="24" t="s">
        <v>47</v>
      </c>
      <c r="C198" s="25">
        <v>540056234</v>
      </c>
      <c r="D198" s="26" t="s">
        <v>58</v>
      </c>
      <c r="E198" s="20" t="s">
        <v>29</v>
      </c>
      <c r="F198" s="21">
        <v>1000000</v>
      </c>
      <c r="G198" s="21">
        <v>400000.01</v>
      </c>
      <c r="H198" s="21">
        <v>0</v>
      </c>
      <c r="I198" s="21">
        <v>100000</v>
      </c>
      <c r="J198" s="21">
        <v>872.82</v>
      </c>
      <c r="K198" s="21">
        <f t="shared" si="19"/>
        <v>100872.82</v>
      </c>
      <c r="L198" s="21">
        <v>0</v>
      </c>
      <c r="M198" s="21">
        <f t="shared" si="20"/>
        <v>300000.01</v>
      </c>
      <c r="N198" s="21">
        <f t="shared" si="21"/>
        <v>100872.82</v>
      </c>
      <c r="O198" s="22" t="s">
        <v>154</v>
      </c>
    </row>
    <row r="199" spans="1:15" s="23" customFormat="1" x14ac:dyDescent="0.2">
      <c r="A199" s="24"/>
      <c r="B199" s="24"/>
      <c r="C199" s="25"/>
      <c r="D199" s="26" t="s">
        <v>64</v>
      </c>
      <c r="E199" s="20" t="s">
        <v>29</v>
      </c>
      <c r="F199" s="21">
        <v>550000</v>
      </c>
      <c r="G199" s="21">
        <v>220000.01</v>
      </c>
      <c r="H199" s="21">
        <v>0</v>
      </c>
      <c r="I199" s="21">
        <v>55000</v>
      </c>
      <c r="J199" s="21">
        <v>480.05</v>
      </c>
      <c r="K199" s="21">
        <f t="shared" si="19"/>
        <v>55480.05</v>
      </c>
      <c r="L199" s="21">
        <v>0</v>
      </c>
      <c r="M199" s="21">
        <f t="shared" si="20"/>
        <v>165000.01</v>
      </c>
      <c r="N199" s="21">
        <f t="shared" si="21"/>
        <v>55480.05</v>
      </c>
      <c r="O199" s="22"/>
    </row>
    <row r="200" spans="1:15" s="23" customFormat="1" x14ac:dyDescent="0.2">
      <c r="A200" s="24"/>
      <c r="B200" s="24"/>
      <c r="C200" s="25"/>
      <c r="D200" s="26" t="s">
        <v>72</v>
      </c>
      <c r="E200" s="20" t="s">
        <v>29</v>
      </c>
      <c r="F200" s="21">
        <v>500000</v>
      </c>
      <c r="G200" s="21">
        <v>200000.01</v>
      </c>
      <c r="H200" s="21">
        <v>0</v>
      </c>
      <c r="I200" s="21">
        <v>50000.01</v>
      </c>
      <c r="J200" s="21">
        <v>436.41</v>
      </c>
      <c r="K200" s="21">
        <f t="shared" si="19"/>
        <v>50436.420000000006</v>
      </c>
      <c r="L200" s="21">
        <v>0</v>
      </c>
      <c r="M200" s="21">
        <f t="shared" si="20"/>
        <v>150000</v>
      </c>
      <c r="N200" s="21">
        <f t="shared" si="21"/>
        <v>50436.420000000006</v>
      </c>
      <c r="O200" s="22"/>
    </row>
    <row r="201" spans="1:15" s="23" customFormat="1" x14ac:dyDescent="0.2">
      <c r="A201" s="24"/>
      <c r="B201" s="24"/>
      <c r="C201" s="25"/>
      <c r="D201" s="26" t="s">
        <v>69</v>
      </c>
      <c r="E201" s="20" t="s">
        <v>29</v>
      </c>
      <c r="F201" s="21">
        <v>900000</v>
      </c>
      <c r="G201" s="21">
        <v>360000.01</v>
      </c>
      <c r="H201" s="21">
        <v>0</v>
      </c>
      <c r="I201" s="21">
        <v>90000</v>
      </c>
      <c r="J201" s="21">
        <v>785.54</v>
      </c>
      <c r="K201" s="21">
        <f t="shared" si="19"/>
        <v>90785.54</v>
      </c>
      <c r="L201" s="21">
        <v>0</v>
      </c>
      <c r="M201" s="21">
        <f t="shared" si="20"/>
        <v>270000.01</v>
      </c>
      <c r="N201" s="21">
        <f t="shared" si="21"/>
        <v>90785.54</v>
      </c>
      <c r="O201" s="22"/>
    </row>
    <row r="202" spans="1:15" s="23" customFormat="1" x14ac:dyDescent="0.2">
      <c r="A202" s="24"/>
      <c r="B202" s="24"/>
      <c r="C202" s="25"/>
      <c r="D202" s="26" t="s">
        <v>71</v>
      </c>
      <c r="E202" s="20" t="s">
        <v>29</v>
      </c>
      <c r="F202" s="21">
        <v>2550000</v>
      </c>
      <c r="G202" s="21">
        <v>1020000.02</v>
      </c>
      <c r="H202" s="21">
        <v>0</v>
      </c>
      <c r="I202" s="21">
        <v>255000</v>
      </c>
      <c r="J202" s="21">
        <v>2225.69</v>
      </c>
      <c r="K202" s="21">
        <f t="shared" si="19"/>
        <v>257225.69</v>
      </c>
      <c r="L202" s="21">
        <v>0</v>
      </c>
      <c r="M202" s="21">
        <f t="shared" si="20"/>
        <v>765000.02</v>
      </c>
      <c r="N202" s="21">
        <f t="shared" si="21"/>
        <v>257225.69</v>
      </c>
      <c r="O202" s="22"/>
    </row>
    <row r="203" spans="1:15" s="23" customFormat="1" x14ac:dyDescent="0.2">
      <c r="A203" s="24"/>
      <c r="B203" s="24" t="s">
        <v>47</v>
      </c>
      <c r="C203" s="25">
        <v>140105740</v>
      </c>
      <c r="D203" s="26" t="s">
        <v>73</v>
      </c>
      <c r="E203" s="20" t="s">
        <v>29</v>
      </c>
      <c r="F203" s="21">
        <v>521340.23</v>
      </c>
      <c r="G203" s="21">
        <v>460053.65</v>
      </c>
      <c r="H203" s="21">
        <v>0</v>
      </c>
      <c r="I203" s="21">
        <v>36623.910000000003</v>
      </c>
      <c r="J203" s="21">
        <v>1615.29</v>
      </c>
      <c r="K203" s="21">
        <f t="shared" si="19"/>
        <v>38239.200000000004</v>
      </c>
      <c r="L203" s="21">
        <v>0</v>
      </c>
      <c r="M203" s="21">
        <f t="shared" si="20"/>
        <v>423429.74</v>
      </c>
      <c r="N203" s="21">
        <f t="shared" si="21"/>
        <v>38239.200000000004</v>
      </c>
      <c r="O203" s="22" t="s">
        <v>132</v>
      </c>
    </row>
    <row r="204" spans="1:15" s="23" customFormat="1" x14ac:dyDescent="0.2">
      <c r="A204" s="24"/>
      <c r="B204" s="24" t="s">
        <v>47</v>
      </c>
      <c r="C204" s="25">
        <v>57040034554</v>
      </c>
      <c r="D204" s="26" t="s">
        <v>73</v>
      </c>
      <c r="E204" s="20" t="s">
        <v>29</v>
      </c>
      <c r="F204" s="21">
        <v>479422.69</v>
      </c>
      <c r="G204" s="21">
        <v>52840.479999999996</v>
      </c>
      <c r="H204" s="21">
        <v>0</v>
      </c>
      <c r="I204" s="21">
        <v>6067.88</v>
      </c>
      <c r="J204" s="21">
        <v>176.52</v>
      </c>
      <c r="K204" s="21">
        <f t="shared" si="19"/>
        <v>6244.4000000000005</v>
      </c>
      <c r="L204" s="21">
        <v>0</v>
      </c>
      <c r="M204" s="21">
        <f t="shared" si="20"/>
        <v>46772.6</v>
      </c>
      <c r="N204" s="21">
        <f t="shared" si="21"/>
        <v>6244.4000000000005</v>
      </c>
      <c r="O204" s="22" t="s">
        <v>155</v>
      </c>
    </row>
    <row r="205" spans="1:15" s="23" customFormat="1" x14ac:dyDescent="0.2">
      <c r="A205" s="24"/>
      <c r="B205" s="24" t="s">
        <v>47</v>
      </c>
      <c r="C205" s="25">
        <v>57040055764</v>
      </c>
      <c r="D205" s="26" t="s">
        <v>73</v>
      </c>
      <c r="E205" s="20" t="s">
        <v>29</v>
      </c>
      <c r="F205" s="21">
        <v>14062.19</v>
      </c>
      <c r="G205" s="21">
        <v>3743.99</v>
      </c>
      <c r="H205" s="21">
        <v>0</v>
      </c>
      <c r="I205" s="21">
        <v>441.67</v>
      </c>
      <c r="J205" s="21">
        <v>12.49</v>
      </c>
      <c r="K205" s="21">
        <f t="shared" si="19"/>
        <v>454.16</v>
      </c>
      <c r="L205" s="21">
        <v>0</v>
      </c>
      <c r="M205" s="21">
        <f t="shared" si="20"/>
        <v>3302.3199999999997</v>
      </c>
      <c r="N205" s="21">
        <f t="shared" si="21"/>
        <v>454.16</v>
      </c>
      <c r="O205" s="22" t="s">
        <v>156</v>
      </c>
    </row>
    <row r="206" spans="1:15" s="23" customFormat="1" x14ac:dyDescent="0.2">
      <c r="A206" s="24"/>
      <c r="B206" s="24"/>
      <c r="C206" s="25"/>
      <c r="D206" s="26"/>
      <c r="E206" s="20"/>
      <c r="F206" s="21"/>
      <c r="G206" s="21"/>
      <c r="H206" s="21"/>
      <c r="I206" s="21"/>
      <c r="J206" s="21"/>
      <c r="K206" s="21"/>
      <c r="L206" s="21"/>
      <c r="M206" s="21"/>
      <c r="N206" s="21"/>
      <c r="O206" s="22"/>
    </row>
    <row r="207" spans="1:15" s="23" customFormat="1" ht="25.7" x14ac:dyDescent="0.2">
      <c r="A207" s="24"/>
      <c r="B207" s="24" t="s">
        <v>100</v>
      </c>
      <c r="C207" s="25">
        <v>375857</v>
      </c>
      <c r="D207" s="26" t="s">
        <v>66</v>
      </c>
      <c r="E207" s="20" t="s">
        <v>29</v>
      </c>
      <c r="F207" s="21">
        <v>36722.82</v>
      </c>
      <c r="G207" s="21">
        <v>13601.02</v>
      </c>
      <c r="H207" s="21">
        <v>0</v>
      </c>
      <c r="I207" s="21">
        <v>13601.02</v>
      </c>
      <c r="J207" s="21">
        <v>4.37</v>
      </c>
      <c r="K207" s="21">
        <f t="shared" si="19"/>
        <v>13605.390000000001</v>
      </c>
      <c r="L207" s="21">
        <v>0</v>
      </c>
      <c r="M207" s="21">
        <f t="shared" si="20"/>
        <v>0</v>
      </c>
      <c r="N207" s="21">
        <f t="shared" si="21"/>
        <v>13605.390000000001</v>
      </c>
      <c r="O207" s="22" t="s">
        <v>157</v>
      </c>
    </row>
    <row r="208" spans="1:15" s="23" customFormat="1" x14ac:dyDescent="0.2">
      <c r="A208" s="24"/>
      <c r="B208" s="24"/>
      <c r="C208" s="25"/>
      <c r="D208" s="26" t="s">
        <v>75</v>
      </c>
      <c r="E208" s="20" t="s">
        <v>29</v>
      </c>
      <c r="F208" s="21">
        <v>14689.13</v>
      </c>
      <c r="G208" s="21">
        <v>5440.409999999998</v>
      </c>
      <c r="H208" s="21">
        <v>0</v>
      </c>
      <c r="I208" s="21">
        <v>5440.41</v>
      </c>
      <c r="J208" s="21">
        <v>1.75</v>
      </c>
      <c r="K208" s="21">
        <f t="shared" si="19"/>
        <v>5442.16</v>
      </c>
      <c r="L208" s="21">
        <v>0</v>
      </c>
      <c r="M208" s="21">
        <f t="shared" si="20"/>
        <v>0</v>
      </c>
      <c r="N208" s="21">
        <f t="shared" si="21"/>
        <v>5442.16</v>
      </c>
      <c r="O208" s="22"/>
    </row>
    <row r="209" spans="1:15" s="23" customFormat="1" x14ac:dyDescent="0.2">
      <c r="A209" s="24"/>
      <c r="B209" s="24"/>
      <c r="C209" s="25"/>
      <c r="D209" s="26" t="s">
        <v>76</v>
      </c>
      <c r="E209" s="20" t="s">
        <v>29</v>
      </c>
      <c r="F209" s="21">
        <v>117513.05</v>
      </c>
      <c r="G209" s="21">
        <v>43523.270000000004</v>
      </c>
      <c r="H209" s="21">
        <v>0</v>
      </c>
      <c r="I209" s="21">
        <v>43523.27</v>
      </c>
      <c r="J209" s="21">
        <v>13.98</v>
      </c>
      <c r="K209" s="21">
        <f t="shared" si="19"/>
        <v>43537.25</v>
      </c>
      <c r="L209" s="21">
        <v>0</v>
      </c>
      <c r="M209" s="21">
        <f t="shared" si="20"/>
        <v>0</v>
      </c>
      <c r="N209" s="21">
        <f t="shared" si="21"/>
        <v>43537.25</v>
      </c>
      <c r="O209" s="22"/>
    </row>
    <row r="210" spans="1:15" s="23" customFormat="1" x14ac:dyDescent="0.2">
      <c r="A210" s="24"/>
      <c r="B210" s="24"/>
      <c r="C210" s="25"/>
      <c r="D210" s="26" t="s">
        <v>67</v>
      </c>
      <c r="E210" s="20" t="s">
        <v>29</v>
      </c>
      <c r="F210" s="21">
        <v>7344.57</v>
      </c>
      <c r="G210" s="21">
        <v>2720.2</v>
      </c>
      <c r="H210" s="21">
        <v>0</v>
      </c>
      <c r="I210" s="21">
        <v>2720.2</v>
      </c>
      <c r="J210" s="21">
        <v>0.87</v>
      </c>
      <c r="K210" s="21">
        <f t="shared" si="19"/>
        <v>2721.0699999999997</v>
      </c>
      <c r="L210" s="21">
        <v>0</v>
      </c>
      <c r="M210" s="21">
        <f t="shared" si="20"/>
        <v>0</v>
      </c>
      <c r="N210" s="21">
        <f t="shared" si="21"/>
        <v>2721.0699999999997</v>
      </c>
      <c r="O210" s="22"/>
    </row>
    <row r="211" spans="1:15" s="23" customFormat="1" x14ac:dyDescent="0.2">
      <c r="A211" s="24"/>
      <c r="B211" s="24"/>
      <c r="C211" s="25"/>
      <c r="D211" s="26"/>
      <c r="E211" s="20"/>
      <c r="F211" s="21"/>
      <c r="G211" s="21"/>
      <c r="H211" s="21"/>
      <c r="I211" s="21"/>
      <c r="J211" s="21"/>
      <c r="K211" s="21"/>
      <c r="L211" s="21"/>
      <c r="M211" s="21"/>
      <c r="N211" s="21"/>
      <c r="O211" s="22"/>
    </row>
    <row r="212" spans="1:15" s="23" customFormat="1" x14ac:dyDescent="0.2">
      <c r="A212" s="24"/>
      <c r="B212" s="24" t="s">
        <v>48</v>
      </c>
      <c r="C212" s="25">
        <v>104522</v>
      </c>
      <c r="D212" s="26" t="s">
        <v>64</v>
      </c>
      <c r="E212" s="20" t="s">
        <v>29</v>
      </c>
      <c r="F212" s="21">
        <v>584347.35</v>
      </c>
      <c r="G212" s="21">
        <v>176934.04000000004</v>
      </c>
      <c r="H212" s="21">
        <v>0</v>
      </c>
      <c r="I212" s="21">
        <v>31750.18</v>
      </c>
      <c r="J212" s="21">
        <v>9022.82</v>
      </c>
      <c r="K212" s="21">
        <f t="shared" si="19"/>
        <v>40773</v>
      </c>
      <c r="L212" s="21">
        <v>0</v>
      </c>
      <c r="M212" s="21">
        <f t="shared" ref="M212:M229" si="22">G212+H212-I212</f>
        <v>145183.86000000004</v>
      </c>
      <c r="N212" s="21">
        <f t="shared" si="21"/>
        <v>40773</v>
      </c>
      <c r="O212" s="22" t="s">
        <v>158</v>
      </c>
    </row>
    <row r="213" spans="1:15" s="23" customFormat="1" x14ac:dyDescent="0.2">
      <c r="A213" s="24"/>
      <c r="B213" s="24" t="s">
        <v>48</v>
      </c>
      <c r="C213" s="25">
        <v>106021</v>
      </c>
      <c r="D213" s="26" t="s">
        <v>64</v>
      </c>
      <c r="E213" s="20" t="s">
        <v>29</v>
      </c>
      <c r="F213" s="21">
        <v>360457.26</v>
      </c>
      <c r="G213" s="21">
        <v>87905.41</v>
      </c>
      <c r="H213" s="21">
        <v>0</v>
      </c>
      <c r="I213" s="21">
        <v>17962.09</v>
      </c>
      <c r="J213" s="21">
        <v>3964.71</v>
      </c>
      <c r="K213" s="21">
        <f t="shared" si="19"/>
        <v>21926.799999999999</v>
      </c>
      <c r="L213" s="21">
        <v>0</v>
      </c>
      <c r="M213" s="21">
        <f t="shared" si="22"/>
        <v>69943.320000000007</v>
      </c>
      <c r="N213" s="21">
        <f t="shared" si="21"/>
        <v>21926.799999999999</v>
      </c>
      <c r="O213" s="22" t="s">
        <v>159</v>
      </c>
    </row>
    <row r="214" spans="1:15" s="23" customFormat="1" x14ac:dyDescent="0.2">
      <c r="A214" s="24"/>
      <c r="B214" s="24" t="s">
        <v>48</v>
      </c>
      <c r="C214" s="25">
        <v>106023</v>
      </c>
      <c r="D214" s="26" t="s">
        <v>64</v>
      </c>
      <c r="E214" s="20" t="s">
        <v>29</v>
      </c>
      <c r="F214" s="21">
        <v>635000</v>
      </c>
      <c r="G214" s="21">
        <v>183240.56</v>
      </c>
      <c r="H214" s="21">
        <v>0</v>
      </c>
      <c r="I214" s="21">
        <v>33276.730000000003</v>
      </c>
      <c r="J214" s="21">
        <v>8348.43</v>
      </c>
      <c r="K214" s="21">
        <f t="shared" si="19"/>
        <v>41625.160000000003</v>
      </c>
      <c r="L214" s="21">
        <v>0</v>
      </c>
      <c r="M214" s="21">
        <f t="shared" si="22"/>
        <v>149963.82999999999</v>
      </c>
      <c r="N214" s="21">
        <f t="shared" si="21"/>
        <v>41625.160000000003</v>
      </c>
      <c r="O214" s="22" t="s">
        <v>159</v>
      </c>
    </row>
    <row r="215" spans="1:15" s="23" customFormat="1" x14ac:dyDescent="0.2">
      <c r="A215" s="24"/>
      <c r="B215" s="24" t="s">
        <v>48</v>
      </c>
      <c r="C215" s="25">
        <v>106024</v>
      </c>
      <c r="D215" s="26" t="s">
        <v>64</v>
      </c>
      <c r="E215" s="20" t="s">
        <v>29</v>
      </c>
      <c r="F215" s="21">
        <v>1011605.85</v>
      </c>
      <c r="G215" s="21">
        <v>363036.21</v>
      </c>
      <c r="H215" s="21">
        <v>0</v>
      </c>
      <c r="I215" s="21">
        <v>53412.63</v>
      </c>
      <c r="J215" s="21">
        <v>17177.39</v>
      </c>
      <c r="K215" s="21">
        <f t="shared" si="19"/>
        <v>70590.01999999999</v>
      </c>
      <c r="L215" s="21">
        <v>0</v>
      </c>
      <c r="M215" s="21">
        <f t="shared" si="22"/>
        <v>309623.58</v>
      </c>
      <c r="N215" s="21">
        <f t="shared" si="21"/>
        <v>70590.01999999999</v>
      </c>
      <c r="O215" s="22" t="s">
        <v>145</v>
      </c>
    </row>
    <row r="216" spans="1:15" s="23" customFormat="1" x14ac:dyDescent="0.2">
      <c r="A216" s="24"/>
      <c r="B216" s="24" t="s">
        <v>48</v>
      </c>
      <c r="C216" s="25">
        <v>112388</v>
      </c>
      <c r="D216" s="26" t="s">
        <v>71</v>
      </c>
      <c r="E216" s="20" t="s">
        <v>29</v>
      </c>
      <c r="F216" s="21">
        <v>5000000</v>
      </c>
      <c r="G216" s="21">
        <v>419736.71</v>
      </c>
      <c r="H216" s="21">
        <v>0</v>
      </c>
      <c r="I216" s="21">
        <v>419736.71</v>
      </c>
      <c r="J216" s="21">
        <v>11460</v>
      </c>
      <c r="K216" s="21">
        <f t="shared" si="19"/>
        <v>431196.71</v>
      </c>
      <c r="L216" s="21">
        <v>0</v>
      </c>
      <c r="M216" s="21">
        <f t="shared" si="22"/>
        <v>0</v>
      </c>
      <c r="N216" s="21">
        <f t="shared" si="21"/>
        <v>431196.71</v>
      </c>
      <c r="O216" s="22" t="s">
        <v>152</v>
      </c>
    </row>
    <row r="217" spans="1:15" s="23" customFormat="1" x14ac:dyDescent="0.2">
      <c r="A217" s="24"/>
      <c r="B217" s="24" t="s">
        <v>48</v>
      </c>
      <c r="C217" s="25">
        <v>113495</v>
      </c>
      <c r="D217" s="26" t="s">
        <v>59</v>
      </c>
      <c r="E217" s="20" t="s">
        <v>29</v>
      </c>
      <c r="F217" s="21">
        <v>130000</v>
      </c>
      <c r="G217" s="21">
        <v>26000</v>
      </c>
      <c r="H217" s="21">
        <v>0</v>
      </c>
      <c r="I217" s="21">
        <v>8666.67</v>
      </c>
      <c r="J217" s="21">
        <v>1113.08</v>
      </c>
      <c r="K217" s="21">
        <f t="shared" si="19"/>
        <v>9779.75</v>
      </c>
      <c r="L217" s="21">
        <v>0</v>
      </c>
      <c r="M217" s="21">
        <f t="shared" si="22"/>
        <v>17333.330000000002</v>
      </c>
      <c r="N217" s="21">
        <f t="shared" si="21"/>
        <v>9779.75</v>
      </c>
      <c r="O217" s="22" t="s">
        <v>120</v>
      </c>
    </row>
    <row r="218" spans="1:15" s="23" customFormat="1" x14ac:dyDescent="0.2">
      <c r="A218" s="24"/>
      <c r="B218" s="24"/>
      <c r="C218" s="25"/>
      <c r="D218" s="26" t="s">
        <v>60</v>
      </c>
      <c r="E218" s="20" t="s">
        <v>29</v>
      </c>
      <c r="F218" s="21">
        <v>50000</v>
      </c>
      <c r="G218" s="21">
        <v>9999.9999999999982</v>
      </c>
      <c r="H218" s="21">
        <v>0</v>
      </c>
      <c r="I218" s="21">
        <v>3333.33</v>
      </c>
      <c r="J218" s="21">
        <v>428.11</v>
      </c>
      <c r="K218" s="21">
        <f t="shared" si="19"/>
        <v>3761.44</v>
      </c>
      <c r="L218" s="21">
        <v>0</v>
      </c>
      <c r="M218" s="21">
        <f t="shared" si="22"/>
        <v>6666.6699999999983</v>
      </c>
      <c r="N218" s="21">
        <f t="shared" si="21"/>
        <v>3761.44</v>
      </c>
      <c r="O218" s="22"/>
    </row>
    <row r="219" spans="1:15" s="23" customFormat="1" x14ac:dyDescent="0.2">
      <c r="A219" s="24"/>
      <c r="B219" s="24"/>
      <c r="C219" s="25"/>
      <c r="D219" s="26" t="s">
        <v>61</v>
      </c>
      <c r="E219" s="20" t="s">
        <v>29</v>
      </c>
      <c r="F219" s="21">
        <v>900000</v>
      </c>
      <c r="G219" s="21">
        <v>180000</v>
      </c>
      <c r="H219" s="21">
        <v>0</v>
      </c>
      <c r="I219" s="21">
        <v>60000</v>
      </c>
      <c r="J219" s="21">
        <v>7705.96</v>
      </c>
      <c r="K219" s="21">
        <f t="shared" si="19"/>
        <v>67705.960000000006</v>
      </c>
      <c r="L219" s="21">
        <v>0</v>
      </c>
      <c r="M219" s="21">
        <f t="shared" si="22"/>
        <v>120000</v>
      </c>
      <c r="N219" s="21">
        <f t="shared" si="21"/>
        <v>67705.960000000006</v>
      </c>
      <c r="O219" s="22"/>
    </row>
    <row r="220" spans="1:15" s="23" customFormat="1" x14ac:dyDescent="0.2">
      <c r="A220" s="24"/>
      <c r="B220" s="24"/>
      <c r="C220" s="25"/>
      <c r="D220" s="26" t="s">
        <v>62</v>
      </c>
      <c r="E220" s="20" t="s">
        <v>29</v>
      </c>
      <c r="F220" s="21">
        <v>60000</v>
      </c>
      <c r="G220" s="21">
        <v>12000</v>
      </c>
      <c r="H220" s="21">
        <v>0</v>
      </c>
      <c r="I220" s="21">
        <v>4000</v>
      </c>
      <c r="J220" s="21">
        <v>513.73</v>
      </c>
      <c r="K220" s="21">
        <f t="shared" si="19"/>
        <v>4513.7299999999996</v>
      </c>
      <c r="L220" s="21">
        <v>0</v>
      </c>
      <c r="M220" s="21">
        <f t="shared" si="22"/>
        <v>8000</v>
      </c>
      <c r="N220" s="21">
        <f t="shared" si="21"/>
        <v>4513.7299999999996</v>
      </c>
      <c r="O220" s="22"/>
    </row>
    <row r="221" spans="1:15" s="23" customFormat="1" x14ac:dyDescent="0.2">
      <c r="A221" s="24"/>
      <c r="B221" s="24"/>
      <c r="C221" s="25"/>
      <c r="D221" s="26" t="s">
        <v>63</v>
      </c>
      <c r="E221" s="20" t="s">
        <v>29</v>
      </c>
      <c r="F221" s="21">
        <v>280000</v>
      </c>
      <c r="G221" s="21">
        <v>56000</v>
      </c>
      <c r="H221" s="21">
        <v>0</v>
      </c>
      <c r="I221" s="21">
        <v>18666.669999999998</v>
      </c>
      <c r="J221" s="21">
        <v>2397.41</v>
      </c>
      <c r="K221" s="21">
        <f t="shared" si="19"/>
        <v>21064.079999999998</v>
      </c>
      <c r="L221" s="21">
        <v>0</v>
      </c>
      <c r="M221" s="21">
        <f t="shared" si="22"/>
        <v>37333.33</v>
      </c>
      <c r="N221" s="21">
        <f t="shared" si="21"/>
        <v>21064.079999999998</v>
      </c>
      <c r="O221" s="22"/>
    </row>
    <row r="222" spans="1:15" s="23" customFormat="1" x14ac:dyDescent="0.2">
      <c r="A222" s="24"/>
      <c r="B222" s="24"/>
      <c r="C222" s="25"/>
      <c r="D222" s="26" t="s">
        <v>64</v>
      </c>
      <c r="E222" s="20" t="s">
        <v>29</v>
      </c>
      <c r="F222" s="21">
        <v>150000</v>
      </c>
      <c r="G222" s="21">
        <v>30000</v>
      </c>
      <c r="H222" s="21">
        <v>0</v>
      </c>
      <c r="I222" s="21">
        <v>10000</v>
      </c>
      <c r="J222" s="21">
        <v>1284.33</v>
      </c>
      <c r="K222" s="21">
        <f t="shared" si="19"/>
        <v>11284.33</v>
      </c>
      <c r="L222" s="21">
        <v>0</v>
      </c>
      <c r="M222" s="21">
        <f t="shared" si="22"/>
        <v>20000</v>
      </c>
      <c r="N222" s="21">
        <f t="shared" si="21"/>
        <v>11284.33</v>
      </c>
      <c r="O222" s="22"/>
    </row>
    <row r="223" spans="1:15" s="23" customFormat="1" x14ac:dyDescent="0.2">
      <c r="A223" s="24"/>
      <c r="B223" s="24"/>
      <c r="C223" s="25"/>
      <c r="D223" s="26" t="s">
        <v>65</v>
      </c>
      <c r="E223" s="20" t="s">
        <v>29</v>
      </c>
      <c r="F223" s="21">
        <v>100000</v>
      </c>
      <c r="G223" s="21">
        <v>20000</v>
      </c>
      <c r="H223" s="21">
        <v>0</v>
      </c>
      <c r="I223" s="21">
        <v>6666.67</v>
      </c>
      <c r="J223" s="21">
        <v>856.22</v>
      </c>
      <c r="K223" s="21">
        <f t="shared" si="19"/>
        <v>7522.89</v>
      </c>
      <c r="L223" s="21">
        <v>0</v>
      </c>
      <c r="M223" s="21">
        <f t="shared" si="22"/>
        <v>13333.33</v>
      </c>
      <c r="N223" s="21">
        <f t="shared" si="21"/>
        <v>7522.89</v>
      </c>
      <c r="O223" s="22"/>
    </row>
    <row r="224" spans="1:15" s="23" customFormat="1" x14ac:dyDescent="0.2">
      <c r="A224" s="24"/>
      <c r="B224" s="24"/>
      <c r="C224" s="25"/>
      <c r="D224" s="26" t="s">
        <v>66</v>
      </c>
      <c r="E224" s="20" t="s">
        <v>29</v>
      </c>
      <c r="F224" s="21">
        <v>50000</v>
      </c>
      <c r="G224" s="21">
        <v>9999.9999999999982</v>
      </c>
      <c r="H224" s="21">
        <v>0</v>
      </c>
      <c r="I224" s="21">
        <v>3333.33</v>
      </c>
      <c r="J224" s="21">
        <v>428.11</v>
      </c>
      <c r="K224" s="21">
        <f t="shared" si="19"/>
        <v>3761.44</v>
      </c>
      <c r="L224" s="21">
        <v>0</v>
      </c>
      <c r="M224" s="21">
        <f t="shared" si="22"/>
        <v>6666.6699999999983</v>
      </c>
      <c r="N224" s="21">
        <f t="shared" si="21"/>
        <v>3761.44</v>
      </c>
      <c r="O224" s="22"/>
    </row>
    <row r="225" spans="1:15" s="23" customFormat="1" x14ac:dyDescent="0.2">
      <c r="A225" s="24"/>
      <c r="B225" s="24"/>
      <c r="C225" s="25"/>
      <c r="D225" s="26" t="s">
        <v>75</v>
      </c>
      <c r="E225" s="20" t="s">
        <v>29</v>
      </c>
      <c r="F225" s="21">
        <v>50000</v>
      </c>
      <c r="G225" s="21">
        <v>9999.9999999999982</v>
      </c>
      <c r="H225" s="21">
        <v>0</v>
      </c>
      <c r="I225" s="21">
        <v>3333.33</v>
      </c>
      <c r="J225" s="21">
        <v>428.11</v>
      </c>
      <c r="K225" s="21">
        <f t="shared" si="19"/>
        <v>3761.44</v>
      </c>
      <c r="L225" s="21">
        <v>0</v>
      </c>
      <c r="M225" s="21">
        <f t="shared" si="22"/>
        <v>6666.6699999999983</v>
      </c>
      <c r="N225" s="21">
        <f t="shared" si="21"/>
        <v>3761.44</v>
      </c>
      <c r="O225" s="22"/>
    </row>
    <row r="226" spans="1:15" s="23" customFormat="1" x14ac:dyDescent="0.2">
      <c r="A226" s="24"/>
      <c r="B226" s="24"/>
      <c r="C226" s="25"/>
      <c r="D226" s="26" t="s">
        <v>67</v>
      </c>
      <c r="E226" s="20" t="s">
        <v>29</v>
      </c>
      <c r="F226" s="21">
        <v>50000</v>
      </c>
      <c r="G226" s="21">
        <v>9999.9999999999982</v>
      </c>
      <c r="H226" s="21">
        <v>0</v>
      </c>
      <c r="I226" s="21">
        <v>3333.33</v>
      </c>
      <c r="J226" s="21">
        <v>428.11</v>
      </c>
      <c r="K226" s="21">
        <f t="shared" si="19"/>
        <v>3761.44</v>
      </c>
      <c r="L226" s="21">
        <v>0</v>
      </c>
      <c r="M226" s="21">
        <f t="shared" si="22"/>
        <v>6666.6699999999983</v>
      </c>
      <c r="N226" s="21">
        <f t="shared" si="21"/>
        <v>3761.44</v>
      </c>
      <c r="O226" s="22"/>
    </row>
    <row r="227" spans="1:15" s="23" customFormat="1" x14ac:dyDescent="0.2">
      <c r="A227" s="24"/>
      <c r="B227" s="24"/>
      <c r="C227" s="25"/>
      <c r="D227" s="26" t="s">
        <v>69</v>
      </c>
      <c r="E227" s="20" t="s">
        <v>29</v>
      </c>
      <c r="F227" s="21">
        <v>100000</v>
      </c>
      <c r="G227" s="21">
        <v>20000</v>
      </c>
      <c r="H227" s="21">
        <v>0</v>
      </c>
      <c r="I227" s="21">
        <v>6666.67</v>
      </c>
      <c r="J227" s="21">
        <v>856.22</v>
      </c>
      <c r="K227" s="21">
        <f t="shared" si="19"/>
        <v>7522.89</v>
      </c>
      <c r="L227" s="21">
        <v>0</v>
      </c>
      <c r="M227" s="21">
        <f t="shared" si="22"/>
        <v>13333.33</v>
      </c>
      <c r="N227" s="21">
        <f t="shared" si="21"/>
        <v>7522.89</v>
      </c>
      <c r="O227" s="22"/>
    </row>
    <row r="228" spans="1:15" s="23" customFormat="1" x14ac:dyDescent="0.2">
      <c r="A228" s="24"/>
      <c r="B228" s="24"/>
      <c r="C228" s="25"/>
      <c r="D228" s="26" t="s">
        <v>70</v>
      </c>
      <c r="E228" s="20" t="s">
        <v>29</v>
      </c>
      <c r="F228" s="21">
        <v>2000000</v>
      </c>
      <c r="G228" s="21">
        <v>400000.00000000012</v>
      </c>
      <c r="H228" s="21">
        <v>0</v>
      </c>
      <c r="I228" s="21">
        <v>133333.32999999999</v>
      </c>
      <c r="J228" s="21">
        <v>17124.36</v>
      </c>
      <c r="K228" s="21">
        <f t="shared" si="19"/>
        <v>150457.69</v>
      </c>
      <c r="L228" s="21">
        <v>0</v>
      </c>
      <c r="M228" s="21">
        <f t="shared" si="22"/>
        <v>266666.67000000016</v>
      </c>
      <c r="N228" s="21">
        <f t="shared" si="21"/>
        <v>150457.69</v>
      </c>
      <c r="O228" s="22"/>
    </row>
    <row r="229" spans="1:15" s="23" customFormat="1" x14ac:dyDescent="0.2">
      <c r="A229" s="24"/>
      <c r="B229" s="24"/>
      <c r="C229" s="25"/>
      <c r="D229" s="26" t="s">
        <v>71</v>
      </c>
      <c r="E229" s="20" t="s">
        <v>29</v>
      </c>
      <c r="F229" s="21">
        <v>2080000</v>
      </c>
      <c r="G229" s="21">
        <v>415999.99999999988</v>
      </c>
      <c r="H229" s="21">
        <v>0</v>
      </c>
      <c r="I229" s="21">
        <v>138666.67000000001</v>
      </c>
      <c r="J229" s="21">
        <v>17809.32</v>
      </c>
      <c r="K229" s="21">
        <f t="shared" si="19"/>
        <v>156475.99000000002</v>
      </c>
      <c r="L229" s="21">
        <v>0</v>
      </c>
      <c r="M229" s="21">
        <f t="shared" si="22"/>
        <v>277333.32999999984</v>
      </c>
      <c r="N229" s="21">
        <f t="shared" si="21"/>
        <v>156475.99000000002</v>
      </c>
      <c r="O229" s="22"/>
    </row>
    <row r="230" spans="1:15" s="23" customFormat="1" x14ac:dyDescent="0.2">
      <c r="A230" s="24"/>
      <c r="B230" s="24"/>
      <c r="C230" s="25"/>
      <c r="D230" s="26"/>
      <c r="E230" s="20"/>
      <c r="F230" s="21"/>
      <c r="G230" s="21"/>
      <c r="H230" s="21"/>
      <c r="I230" s="21"/>
      <c r="J230" s="21"/>
      <c r="K230" s="21"/>
      <c r="L230" s="21"/>
      <c r="M230" s="21"/>
      <c r="N230" s="21"/>
      <c r="O230" s="22"/>
    </row>
    <row r="231" spans="1:15" s="23" customFormat="1" x14ac:dyDescent="0.2">
      <c r="A231" s="24"/>
      <c r="B231" s="24" t="s">
        <v>49</v>
      </c>
      <c r="C231" s="25">
        <v>319188000</v>
      </c>
      <c r="D231" s="26" t="s">
        <v>57</v>
      </c>
      <c r="E231" s="20" t="s">
        <v>29</v>
      </c>
      <c r="F231" s="21">
        <v>450000</v>
      </c>
      <c r="G231" s="21">
        <v>149999.94999999998</v>
      </c>
      <c r="H231" s="21">
        <v>0</v>
      </c>
      <c r="I231" s="21">
        <v>30000</v>
      </c>
      <c r="J231" s="21">
        <v>5399.49</v>
      </c>
      <c r="K231" s="21">
        <f t="shared" ref="K231:K274" si="23">I231+J231</f>
        <v>35399.49</v>
      </c>
      <c r="L231" s="21">
        <v>0</v>
      </c>
      <c r="M231" s="21">
        <f t="shared" ref="M231:M274" si="24">G231+H231-I231</f>
        <v>119999.94999999998</v>
      </c>
      <c r="N231" s="21">
        <f t="shared" ref="N231:N241" si="25">K231-L231</f>
        <v>35399.49</v>
      </c>
      <c r="O231" s="22" t="s">
        <v>160</v>
      </c>
    </row>
    <row r="232" spans="1:15" s="23" customFormat="1" x14ac:dyDescent="0.2">
      <c r="A232" s="24"/>
      <c r="B232" s="24"/>
      <c r="C232" s="25"/>
      <c r="D232" s="26" t="s">
        <v>58</v>
      </c>
      <c r="E232" s="20" t="s">
        <v>29</v>
      </c>
      <c r="F232" s="21">
        <v>93000</v>
      </c>
      <c r="G232" s="21">
        <v>30999.989999999998</v>
      </c>
      <c r="H232" s="21">
        <v>0</v>
      </c>
      <c r="I232" s="21">
        <v>6200</v>
      </c>
      <c r="J232" s="21">
        <v>1115.8900000000001</v>
      </c>
      <c r="K232" s="21">
        <f t="shared" si="23"/>
        <v>7315.89</v>
      </c>
      <c r="L232" s="21">
        <v>0</v>
      </c>
      <c r="M232" s="21">
        <f t="shared" si="24"/>
        <v>24799.989999999998</v>
      </c>
      <c r="N232" s="21">
        <f t="shared" si="25"/>
        <v>7315.89</v>
      </c>
      <c r="O232" s="22"/>
    </row>
    <row r="233" spans="1:15" s="23" customFormat="1" x14ac:dyDescent="0.2">
      <c r="A233" s="24"/>
      <c r="B233" s="24"/>
      <c r="C233" s="25"/>
      <c r="D233" s="26" t="s">
        <v>59</v>
      </c>
      <c r="E233" s="20" t="s">
        <v>29</v>
      </c>
      <c r="F233" s="21">
        <v>150000</v>
      </c>
      <c r="G233" s="21">
        <v>49999.98</v>
      </c>
      <c r="H233" s="21">
        <v>0</v>
      </c>
      <c r="I233" s="21">
        <v>10000</v>
      </c>
      <c r="J233" s="21">
        <v>1799.83</v>
      </c>
      <c r="K233" s="21">
        <f t="shared" si="23"/>
        <v>11799.83</v>
      </c>
      <c r="L233" s="21">
        <v>0</v>
      </c>
      <c r="M233" s="21">
        <f t="shared" si="24"/>
        <v>39999.980000000003</v>
      </c>
      <c r="N233" s="21">
        <f t="shared" si="25"/>
        <v>11799.83</v>
      </c>
      <c r="O233" s="22"/>
    </row>
    <row r="234" spans="1:15" s="23" customFormat="1" x14ac:dyDescent="0.2">
      <c r="A234" s="24"/>
      <c r="B234" s="24"/>
      <c r="C234" s="25"/>
      <c r="D234" s="26" t="s">
        <v>60</v>
      </c>
      <c r="E234" s="20" t="s">
        <v>29</v>
      </c>
      <c r="F234" s="21">
        <v>100000</v>
      </c>
      <c r="G234" s="21">
        <v>33333.320000000007</v>
      </c>
      <c r="H234" s="21">
        <v>0</v>
      </c>
      <c r="I234" s="21">
        <v>6666.66</v>
      </c>
      <c r="J234" s="21">
        <v>1199.8900000000001</v>
      </c>
      <c r="K234" s="21">
        <f t="shared" si="23"/>
        <v>7866.55</v>
      </c>
      <c r="L234" s="21">
        <v>0</v>
      </c>
      <c r="M234" s="21">
        <f t="shared" si="24"/>
        <v>26666.660000000007</v>
      </c>
      <c r="N234" s="21">
        <f t="shared" si="25"/>
        <v>7866.55</v>
      </c>
      <c r="O234" s="22"/>
    </row>
    <row r="235" spans="1:15" s="23" customFormat="1" x14ac:dyDescent="0.2">
      <c r="A235" s="24"/>
      <c r="B235" s="24"/>
      <c r="C235" s="25"/>
      <c r="D235" s="26" t="s">
        <v>61</v>
      </c>
      <c r="E235" s="20" t="s">
        <v>29</v>
      </c>
      <c r="F235" s="21">
        <v>900000</v>
      </c>
      <c r="G235" s="21">
        <v>299999.90999999997</v>
      </c>
      <c r="H235" s="21">
        <v>0</v>
      </c>
      <c r="I235" s="21">
        <v>60000.01</v>
      </c>
      <c r="J235" s="21">
        <v>10798.98</v>
      </c>
      <c r="K235" s="21">
        <f t="shared" si="23"/>
        <v>70798.990000000005</v>
      </c>
      <c r="L235" s="21">
        <v>0</v>
      </c>
      <c r="M235" s="21">
        <f t="shared" si="24"/>
        <v>239999.89999999997</v>
      </c>
      <c r="N235" s="21">
        <f t="shared" si="25"/>
        <v>70798.990000000005</v>
      </c>
      <c r="O235" s="22"/>
    </row>
    <row r="236" spans="1:15" s="23" customFormat="1" x14ac:dyDescent="0.2">
      <c r="A236" s="24"/>
      <c r="B236" s="24"/>
      <c r="C236" s="25"/>
      <c r="D236" s="26" t="s">
        <v>77</v>
      </c>
      <c r="E236" s="20" t="s">
        <v>29</v>
      </c>
      <c r="F236" s="21">
        <v>40000</v>
      </c>
      <c r="G236" s="21">
        <v>13333.330000000004</v>
      </c>
      <c r="H236" s="21">
        <v>0</v>
      </c>
      <c r="I236" s="21">
        <v>2666.67</v>
      </c>
      <c r="J236" s="21">
        <v>479.95</v>
      </c>
      <c r="K236" s="21">
        <f t="shared" si="23"/>
        <v>3146.62</v>
      </c>
      <c r="L236" s="21">
        <v>0</v>
      </c>
      <c r="M236" s="21">
        <f t="shared" si="24"/>
        <v>10666.660000000003</v>
      </c>
      <c r="N236" s="21">
        <f t="shared" si="25"/>
        <v>3146.62</v>
      </c>
      <c r="O236" s="22"/>
    </row>
    <row r="237" spans="1:15" s="23" customFormat="1" x14ac:dyDescent="0.2">
      <c r="A237" s="24"/>
      <c r="B237" s="24"/>
      <c r="C237" s="25"/>
      <c r="D237" s="26" t="s">
        <v>63</v>
      </c>
      <c r="E237" s="20" t="s">
        <v>29</v>
      </c>
      <c r="F237" s="21">
        <v>70000</v>
      </c>
      <c r="G237" s="21">
        <v>23333.330000000005</v>
      </c>
      <c r="H237" s="21">
        <v>0</v>
      </c>
      <c r="I237" s="21">
        <v>4666.67</v>
      </c>
      <c r="J237" s="21">
        <v>839.92</v>
      </c>
      <c r="K237" s="21">
        <f t="shared" si="23"/>
        <v>5506.59</v>
      </c>
      <c r="L237" s="21">
        <v>0</v>
      </c>
      <c r="M237" s="21">
        <f t="shared" si="24"/>
        <v>18666.660000000003</v>
      </c>
      <c r="N237" s="21">
        <f t="shared" si="25"/>
        <v>5506.59</v>
      </c>
      <c r="O237" s="22"/>
    </row>
    <row r="238" spans="1:15" s="23" customFormat="1" x14ac:dyDescent="0.2">
      <c r="A238" s="24"/>
      <c r="B238" s="24"/>
      <c r="C238" s="25"/>
      <c r="D238" s="26" t="s">
        <v>66</v>
      </c>
      <c r="E238" s="20" t="s">
        <v>29</v>
      </c>
      <c r="F238" s="21">
        <v>120000</v>
      </c>
      <c r="G238" s="21">
        <v>39999.99</v>
      </c>
      <c r="H238" s="21">
        <v>0</v>
      </c>
      <c r="I238" s="21">
        <v>8000</v>
      </c>
      <c r="J238" s="21">
        <v>1439.86</v>
      </c>
      <c r="K238" s="21">
        <f t="shared" si="23"/>
        <v>9439.86</v>
      </c>
      <c r="L238" s="21">
        <v>0</v>
      </c>
      <c r="M238" s="21">
        <f t="shared" si="24"/>
        <v>31999.989999999998</v>
      </c>
      <c r="N238" s="21">
        <f t="shared" si="25"/>
        <v>9439.86</v>
      </c>
      <c r="O238" s="22"/>
    </row>
    <row r="239" spans="1:15" s="23" customFormat="1" x14ac:dyDescent="0.2">
      <c r="A239" s="24"/>
      <c r="B239" s="24"/>
      <c r="C239" s="25"/>
      <c r="D239" s="26" t="s">
        <v>75</v>
      </c>
      <c r="E239" s="20" t="s">
        <v>29</v>
      </c>
      <c r="F239" s="21">
        <v>150000</v>
      </c>
      <c r="G239" s="21">
        <v>49999.98</v>
      </c>
      <c r="H239" s="21">
        <v>0</v>
      </c>
      <c r="I239" s="21">
        <v>10000</v>
      </c>
      <c r="J239" s="21">
        <v>1799.83</v>
      </c>
      <c r="K239" s="21">
        <f t="shared" si="23"/>
        <v>11799.83</v>
      </c>
      <c r="L239" s="21">
        <v>0</v>
      </c>
      <c r="M239" s="21">
        <f t="shared" si="24"/>
        <v>39999.980000000003</v>
      </c>
      <c r="N239" s="21">
        <f t="shared" si="25"/>
        <v>11799.83</v>
      </c>
      <c r="O239" s="22"/>
    </row>
    <row r="240" spans="1:15" s="23" customFormat="1" x14ac:dyDescent="0.2">
      <c r="A240" s="24"/>
      <c r="B240" s="24"/>
      <c r="C240" s="25"/>
      <c r="D240" s="26" t="s">
        <v>68</v>
      </c>
      <c r="E240" s="20" t="s">
        <v>29</v>
      </c>
      <c r="F240" s="21">
        <v>100000</v>
      </c>
      <c r="G240" s="21">
        <v>33333.320000000007</v>
      </c>
      <c r="H240" s="21">
        <v>0</v>
      </c>
      <c r="I240" s="21">
        <v>6666.66</v>
      </c>
      <c r="J240" s="21">
        <v>1199.8900000000001</v>
      </c>
      <c r="K240" s="21">
        <f t="shared" si="23"/>
        <v>7866.55</v>
      </c>
      <c r="L240" s="21">
        <v>0</v>
      </c>
      <c r="M240" s="21">
        <f t="shared" si="24"/>
        <v>26666.660000000007</v>
      </c>
      <c r="N240" s="21">
        <f t="shared" si="25"/>
        <v>7866.55</v>
      </c>
      <c r="O240" s="22"/>
    </row>
    <row r="241" spans="1:15" s="23" customFormat="1" x14ac:dyDescent="0.2">
      <c r="A241" s="24"/>
      <c r="B241" s="24"/>
      <c r="C241" s="25"/>
      <c r="D241" s="26" t="s">
        <v>71</v>
      </c>
      <c r="E241" s="20" t="s">
        <v>29</v>
      </c>
      <c r="F241" s="21">
        <v>4327000</v>
      </c>
      <c r="G241" s="21">
        <v>1442332.9</v>
      </c>
      <c r="H241" s="21">
        <v>0</v>
      </c>
      <c r="I241" s="21">
        <v>288466.73</v>
      </c>
      <c r="J241" s="21">
        <v>51919.09</v>
      </c>
      <c r="K241" s="21">
        <f t="shared" si="23"/>
        <v>340385.81999999995</v>
      </c>
      <c r="L241" s="21">
        <v>0</v>
      </c>
      <c r="M241" s="21">
        <f t="shared" si="24"/>
        <v>1153866.17</v>
      </c>
      <c r="N241" s="21">
        <f t="shared" si="25"/>
        <v>340385.81999999995</v>
      </c>
      <c r="O241" s="22"/>
    </row>
    <row r="242" spans="1:15" s="23" customFormat="1" x14ac:dyDescent="0.2">
      <c r="A242" s="24"/>
      <c r="B242" s="24"/>
      <c r="C242" s="25"/>
      <c r="D242" s="26"/>
      <c r="E242" s="20"/>
      <c r="F242" s="21"/>
      <c r="G242" s="21"/>
      <c r="H242" s="21"/>
      <c r="I242" s="21"/>
      <c r="J242" s="21"/>
      <c r="K242" s="21"/>
      <c r="L242" s="21"/>
      <c r="M242" s="21"/>
      <c r="N242" s="21"/>
      <c r="O242" s="22"/>
    </row>
    <row r="243" spans="1:15" s="23" customFormat="1" x14ac:dyDescent="0.2">
      <c r="A243" s="24"/>
      <c r="B243" s="24" t="s">
        <v>50</v>
      </c>
      <c r="C243" s="25">
        <v>70146004111</v>
      </c>
      <c r="D243" s="26" t="s">
        <v>56</v>
      </c>
      <c r="E243" s="20" t="s">
        <v>29</v>
      </c>
      <c r="F243" s="21">
        <v>1100000</v>
      </c>
      <c r="G243" s="21">
        <v>439984.65</v>
      </c>
      <c r="H243" s="21">
        <v>0</v>
      </c>
      <c r="I243" s="21">
        <v>73340.97</v>
      </c>
      <c r="J243" s="21">
        <v>16867.22</v>
      </c>
      <c r="K243" s="21">
        <f t="shared" si="23"/>
        <v>90208.19</v>
      </c>
      <c r="L243" s="21">
        <v>0</v>
      </c>
      <c r="M243" s="21">
        <f t="shared" si="24"/>
        <v>366643.68000000005</v>
      </c>
      <c r="N243" s="21">
        <f t="shared" ref="N243:N274" si="26">K243-L243</f>
        <v>90208.19</v>
      </c>
      <c r="O243" s="22" t="s">
        <v>139</v>
      </c>
    </row>
    <row r="244" spans="1:15" s="23" customFormat="1" x14ac:dyDescent="0.2">
      <c r="A244" s="24"/>
      <c r="B244" s="24"/>
      <c r="C244" s="25"/>
      <c r="D244" s="26" t="s">
        <v>57</v>
      </c>
      <c r="E244" s="20" t="s">
        <v>29</v>
      </c>
      <c r="F244" s="21">
        <v>600000</v>
      </c>
      <c r="G244" s="21">
        <v>239991.63000000003</v>
      </c>
      <c r="H244" s="21">
        <v>0</v>
      </c>
      <c r="I244" s="21">
        <v>40004.17</v>
      </c>
      <c r="J244" s="21">
        <v>9200.2999999999993</v>
      </c>
      <c r="K244" s="21">
        <f t="shared" si="23"/>
        <v>49204.47</v>
      </c>
      <c r="L244" s="21">
        <v>0</v>
      </c>
      <c r="M244" s="21">
        <f t="shared" si="24"/>
        <v>199987.46000000002</v>
      </c>
      <c r="N244" s="21">
        <f t="shared" si="26"/>
        <v>49204.47</v>
      </c>
      <c r="O244" s="22"/>
    </row>
    <row r="245" spans="1:15" s="23" customFormat="1" x14ac:dyDescent="0.2">
      <c r="A245" s="24"/>
      <c r="B245" s="24"/>
      <c r="C245" s="25"/>
      <c r="D245" s="26" t="s">
        <v>59</v>
      </c>
      <c r="E245" s="20" t="s">
        <v>29</v>
      </c>
      <c r="F245" s="21">
        <v>130000</v>
      </c>
      <c r="G245" s="21">
        <v>51998.19</v>
      </c>
      <c r="H245" s="21">
        <v>0</v>
      </c>
      <c r="I245" s="21">
        <v>8667.57</v>
      </c>
      <c r="J245" s="21">
        <v>1993.4</v>
      </c>
      <c r="K245" s="21">
        <f t="shared" si="23"/>
        <v>10660.97</v>
      </c>
      <c r="L245" s="21">
        <v>0</v>
      </c>
      <c r="M245" s="21">
        <f t="shared" si="24"/>
        <v>43330.62</v>
      </c>
      <c r="N245" s="21">
        <f t="shared" si="26"/>
        <v>10660.97</v>
      </c>
      <c r="O245" s="22"/>
    </row>
    <row r="246" spans="1:15" s="23" customFormat="1" x14ac:dyDescent="0.2">
      <c r="A246" s="24"/>
      <c r="B246" s="24"/>
      <c r="C246" s="25"/>
      <c r="D246" s="26" t="s">
        <v>60</v>
      </c>
      <c r="E246" s="20" t="s">
        <v>29</v>
      </c>
      <c r="F246" s="21">
        <v>100000</v>
      </c>
      <c r="G246" s="21">
        <v>39998.600000000006</v>
      </c>
      <c r="H246" s="21">
        <v>0</v>
      </c>
      <c r="I246" s="21">
        <v>6667.36</v>
      </c>
      <c r="J246" s="21">
        <v>1533.38</v>
      </c>
      <c r="K246" s="21">
        <f t="shared" si="23"/>
        <v>8200.74</v>
      </c>
      <c r="L246" s="21">
        <v>0</v>
      </c>
      <c r="M246" s="21">
        <f t="shared" si="24"/>
        <v>33331.240000000005</v>
      </c>
      <c r="N246" s="21">
        <f t="shared" si="26"/>
        <v>8200.74</v>
      </c>
      <c r="O246" s="22"/>
    </row>
    <row r="247" spans="1:15" s="23" customFormat="1" x14ac:dyDescent="0.2">
      <c r="A247" s="24"/>
      <c r="B247" s="24"/>
      <c r="C247" s="25"/>
      <c r="D247" s="26" t="s">
        <v>61</v>
      </c>
      <c r="E247" s="20" t="s">
        <v>29</v>
      </c>
      <c r="F247" s="21">
        <v>900000</v>
      </c>
      <c r="G247" s="21">
        <v>359987.43999999994</v>
      </c>
      <c r="H247" s="21">
        <v>0</v>
      </c>
      <c r="I247" s="21">
        <v>60006.25</v>
      </c>
      <c r="J247" s="21">
        <v>13800.46</v>
      </c>
      <c r="K247" s="21">
        <f t="shared" si="23"/>
        <v>73806.709999999992</v>
      </c>
      <c r="L247" s="21">
        <v>0</v>
      </c>
      <c r="M247" s="21">
        <f t="shared" si="24"/>
        <v>299981.18999999994</v>
      </c>
      <c r="N247" s="21">
        <f t="shared" si="26"/>
        <v>73806.709999999992</v>
      </c>
      <c r="O247" s="22"/>
    </row>
    <row r="248" spans="1:15" s="23" customFormat="1" x14ac:dyDescent="0.2">
      <c r="A248" s="24"/>
      <c r="B248" s="24"/>
      <c r="C248" s="25"/>
      <c r="D248" s="26" t="s">
        <v>63</v>
      </c>
      <c r="E248" s="20" t="s">
        <v>29</v>
      </c>
      <c r="F248" s="21">
        <v>310000</v>
      </c>
      <c r="G248" s="21">
        <v>123995.67</v>
      </c>
      <c r="H248" s="21">
        <v>0</v>
      </c>
      <c r="I248" s="21">
        <v>20668.810000000001</v>
      </c>
      <c r="J248" s="21">
        <v>4753.49</v>
      </c>
      <c r="K248" s="21">
        <f t="shared" si="23"/>
        <v>25422.300000000003</v>
      </c>
      <c r="L248" s="21">
        <v>0</v>
      </c>
      <c r="M248" s="21">
        <f t="shared" si="24"/>
        <v>103326.86</v>
      </c>
      <c r="N248" s="21">
        <f t="shared" si="26"/>
        <v>25422.300000000003</v>
      </c>
      <c r="O248" s="22"/>
    </row>
    <row r="249" spans="1:15" s="23" customFormat="1" x14ac:dyDescent="0.2">
      <c r="A249" s="24"/>
      <c r="B249" s="24"/>
      <c r="C249" s="25"/>
      <c r="D249" s="26" t="s">
        <v>64</v>
      </c>
      <c r="E249" s="20" t="s">
        <v>29</v>
      </c>
      <c r="F249" s="21">
        <v>1200000</v>
      </c>
      <c r="G249" s="21">
        <v>479983.26000000007</v>
      </c>
      <c r="H249" s="21">
        <v>0</v>
      </c>
      <c r="I249" s="21">
        <v>80008.34</v>
      </c>
      <c r="J249" s="21">
        <v>18400.61</v>
      </c>
      <c r="K249" s="21">
        <f t="shared" si="23"/>
        <v>98408.95</v>
      </c>
      <c r="L249" s="21">
        <v>0</v>
      </c>
      <c r="M249" s="21">
        <f t="shared" si="24"/>
        <v>399974.92000000004</v>
      </c>
      <c r="N249" s="21">
        <f t="shared" si="26"/>
        <v>98408.95</v>
      </c>
      <c r="O249" s="22"/>
    </row>
    <row r="250" spans="1:15" s="23" customFormat="1" x14ac:dyDescent="0.2">
      <c r="A250" s="24"/>
      <c r="B250" s="24"/>
      <c r="C250" s="25"/>
      <c r="D250" s="26" t="s">
        <v>66</v>
      </c>
      <c r="E250" s="20" t="s">
        <v>29</v>
      </c>
      <c r="F250" s="21">
        <v>400000</v>
      </c>
      <c r="G250" s="21">
        <v>159994.42000000001</v>
      </c>
      <c r="H250" s="21">
        <v>0</v>
      </c>
      <c r="I250" s="21">
        <v>26669.45</v>
      </c>
      <c r="J250" s="21">
        <v>6133.54</v>
      </c>
      <c r="K250" s="21">
        <f t="shared" si="23"/>
        <v>32802.99</v>
      </c>
      <c r="L250" s="21">
        <v>0</v>
      </c>
      <c r="M250" s="21">
        <f t="shared" si="24"/>
        <v>133324.97</v>
      </c>
      <c r="N250" s="21">
        <f t="shared" si="26"/>
        <v>32802.99</v>
      </c>
      <c r="O250" s="22"/>
    </row>
    <row r="251" spans="1:15" s="23" customFormat="1" x14ac:dyDescent="0.2">
      <c r="A251" s="24"/>
      <c r="B251" s="24"/>
      <c r="C251" s="25"/>
      <c r="D251" s="26" t="s">
        <v>75</v>
      </c>
      <c r="E251" s="20" t="s">
        <v>29</v>
      </c>
      <c r="F251" s="21">
        <v>50000</v>
      </c>
      <c r="G251" s="21">
        <v>19999.3</v>
      </c>
      <c r="H251" s="21">
        <v>0</v>
      </c>
      <c r="I251" s="21">
        <v>3333.68</v>
      </c>
      <c r="J251" s="21">
        <v>766.69</v>
      </c>
      <c r="K251" s="21">
        <f t="shared" si="23"/>
        <v>4100.37</v>
      </c>
      <c r="L251" s="21">
        <v>0</v>
      </c>
      <c r="M251" s="21">
        <f t="shared" si="24"/>
        <v>16665.62</v>
      </c>
      <c r="N251" s="21">
        <f t="shared" si="26"/>
        <v>4100.37</v>
      </c>
      <c r="O251" s="22"/>
    </row>
    <row r="252" spans="1:15" s="23" customFormat="1" x14ac:dyDescent="0.2">
      <c r="A252" s="24"/>
      <c r="B252" s="24"/>
      <c r="C252" s="25"/>
      <c r="D252" s="26" t="s">
        <v>67</v>
      </c>
      <c r="E252" s="20" t="s">
        <v>29</v>
      </c>
      <c r="F252" s="21">
        <v>140000</v>
      </c>
      <c r="G252" s="21">
        <v>55998.049999999996</v>
      </c>
      <c r="H252" s="21">
        <v>0</v>
      </c>
      <c r="I252" s="21">
        <v>9334.31</v>
      </c>
      <c r="J252" s="21">
        <v>2146.7399999999998</v>
      </c>
      <c r="K252" s="21">
        <f t="shared" si="23"/>
        <v>11481.05</v>
      </c>
      <c r="L252" s="21">
        <v>0</v>
      </c>
      <c r="M252" s="21">
        <f t="shared" si="24"/>
        <v>46663.74</v>
      </c>
      <c r="N252" s="21">
        <f t="shared" si="26"/>
        <v>11481.05</v>
      </c>
      <c r="O252" s="22"/>
    </row>
    <row r="253" spans="1:15" s="23" customFormat="1" x14ac:dyDescent="0.2">
      <c r="A253" s="24"/>
      <c r="B253" s="24"/>
      <c r="C253" s="25"/>
      <c r="D253" s="26" t="s">
        <v>71</v>
      </c>
      <c r="E253" s="20" t="s">
        <v>29</v>
      </c>
      <c r="F253" s="21">
        <v>6220000</v>
      </c>
      <c r="G253" s="21">
        <v>2487913.2200000002</v>
      </c>
      <c r="H253" s="21">
        <v>0</v>
      </c>
      <c r="I253" s="21">
        <v>414709.86</v>
      </c>
      <c r="J253" s="21">
        <v>95376.49</v>
      </c>
      <c r="K253" s="21">
        <f t="shared" si="23"/>
        <v>510086.35</v>
      </c>
      <c r="L253" s="21">
        <v>0</v>
      </c>
      <c r="M253" s="21">
        <f t="shared" si="24"/>
        <v>2073203.3600000003</v>
      </c>
      <c r="N253" s="21">
        <f t="shared" si="26"/>
        <v>510086.35</v>
      </c>
      <c r="O253" s="22"/>
    </row>
    <row r="254" spans="1:15" s="23" customFormat="1" x14ac:dyDescent="0.2">
      <c r="A254" s="24"/>
      <c r="B254" s="24"/>
      <c r="C254" s="25"/>
      <c r="D254" s="26"/>
      <c r="E254" s="20"/>
      <c r="F254" s="21"/>
      <c r="G254" s="21"/>
      <c r="H254" s="21"/>
      <c r="I254" s="21"/>
      <c r="J254" s="21"/>
      <c r="K254" s="21"/>
      <c r="L254" s="21"/>
      <c r="M254" s="21"/>
      <c r="N254" s="21"/>
      <c r="O254" s="22"/>
    </row>
    <row r="255" spans="1:15" s="23" customFormat="1" ht="25.7" x14ac:dyDescent="0.2">
      <c r="A255" s="24" t="s">
        <v>30</v>
      </c>
      <c r="B255" s="24" t="s">
        <v>31</v>
      </c>
      <c r="C255" s="25">
        <v>400145165</v>
      </c>
      <c r="D255" s="26" t="s">
        <v>64</v>
      </c>
      <c r="E255" s="20" t="s">
        <v>29</v>
      </c>
      <c r="F255" s="21">
        <v>1140745.48</v>
      </c>
      <c r="G255" s="21">
        <v>50680.580000000009</v>
      </c>
      <c r="H255" s="21">
        <v>0</v>
      </c>
      <c r="I255" s="21">
        <v>50680.58</v>
      </c>
      <c r="J255" s="21">
        <v>972.95</v>
      </c>
      <c r="K255" s="21">
        <f t="shared" si="23"/>
        <v>51653.53</v>
      </c>
      <c r="L255" s="21">
        <v>0</v>
      </c>
      <c r="M255" s="21">
        <f t="shared" si="24"/>
        <v>0</v>
      </c>
      <c r="N255" s="21">
        <f t="shared" si="26"/>
        <v>51653.53</v>
      </c>
      <c r="O255" s="22" t="s">
        <v>161</v>
      </c>
    </row>
    <row r="256" spans="1:15" s="23" customFormat="1" ht="25.7" x14ac:dyDescent="0.2">
      <c r="A256" s="24"/>
      <c r="B256" s="24" t="s">
        <v>32</v>
      </c>
      <c r="C256" s="25">
        <v>400145223</v>
      </c>
      <c r="D256" s="26" t="s">
        <v>64</v>
      </c>
      <c r="E256" s="20" t="s">
        <v>29</v>
      </c>
      <c r="F256" s="21">
        <v>909718.54</v>
      </c>
      <c r="G256" s="21">
        <v>36787.999999999993</v>
      </c>
      <c r="H256" s="21">
        <v>0</v>
      </c>
      <c r="I256" s="21">
        <v>36788</v>
      </c>
      <c r="J256" s="21">
        <v>552.73</v>
      </c>
      <c r="K256" s="21">
        <f t="shared" si="23"/>
        <v>37340.730000000003</v>
      </c>
      <c r="L256" s="21">
        <v>0</v>
      </c>
      <c r="M256" s="21">
        <f t="shared" si="24"/>
        <v>0</v>
      </c>
      <c r="N256" s="21">
        <f t="shared" si="26"/>
        <v>37340.730000000003</v>
      </c>
      <c r="O256" s="22" t="s">
        <v>162</v>
      </c>
    </row>
    <row r="257" spans="1:15" s="23" customFormat="1" ht="25.7" x14ac:dyDescent="0.2">
      <c r="A257" s="24"/>
      <c r="B257" s="24" t="s">
        <v>33</v>
      </c>
      <c r="C257" s="25">
        <v>400145231</v>
      </c>
      <c r="D257" s="26" t="s">
        <v>64</v>
      </c>
      <c r="E257" s="20" t="s">
        <v>29</v>
      </c>
      <c r="F257" s="21">
        <v>959281.41</v>
      </c>
      <c r="G257" s="21">
        <v>20626.499999999993</v>
      </c>
      <c r="H257" s="21">
        <v>0</v>
      </c>
      <c r="I257" s="21">
        <v>20626.5</v>
      </c>
      <c r="J257" s="21">
        <v>206.27</v>
      </c>
      <c r="K257" s="21">
        <f t="shared" si="23"/>
        <v>20832.77</v>
      </c>
      <c r="L257" s="21">
        <v>0</v>
      </c>
      <c r="M257" s="21">
        <f t="shared" si="24"/>
        <v>0</v>
      </c>
      <c r="N257" s="21">
        <f t="shared" si="26"/>
        <v>20832.77</v>
      </c>
      <c r="O257" s="22" t="s">
        <v>162</v>
      </c>
    </row>
    <row r="258" spans="1:15" s="23" customFormat="1" ht="25.7" x14ac:dyDescent="0.2">
      <c r="A258" s="24"/>
      <c r="B258" s="24" t="s">
        <v>34</v>
      </c>
      <c r="C258" s="25">
        <v>400145280</v>
      </c>
      <c r="D258" s="26" t="s">
        <v>64</v>
      </c>
      <c r="E258" s="20" t="s">
        <v>29</v>
      </c>
      <c r="F258" s="21">
        <v>1069964.51</v>
      </c>
      <c r="G258" s="21">
        <v>89604.299999999988</v>
      </c>
      <c r="H258" s="21">
        <v>0</v>
      </c>
      <c r="I258" s="21">
        <v>44356.36</v>
      </c>
      <c r="J258" s="21">
        <v>1571.4</v>
      </c>
      <c r="K258" s="21">
        <f t="shared" si="23"/>
        <v>45927.76</v>
      </c>
      <c r="L258" s="21">
        <v>0</v>
      </c>
      <c r="M258" s="21">
        <f t="shared" si="24"/>
        <v>45247.939999999988</v>
      </c>
      <c r="N258" s="21">
        <f t="shared" si="26"/>
        <v>45927.76</v>
      </c>
      <c r="O258" s="22" t="s">
        <v>163</v>
      </c>
    </row>
    <row r="259" spans="1:15" s="23" customFormat="1" ht="25.7" x14ac:dyDescent="0.2">
      <c r="A259" s="24"/>
      <c r="B259" s="24" t="s">
        <v>35</v>
      </c>
      <c r="C259" s="25">
        <v>400145314</v>
      </c>
      <c r="D259" s="26" t="s">
        <v>64</v>
      </c>
      <c r="E259" s="20" t="s">
        <v>29</v>
      </c>
      <c r="F259" s="21">
        <v>936402.28</v>
      </c>
      <c r="G259" s="21">
        <v>94529.580000000016</v>
      </c>
      <c r="H259" s="21">
        <v>0</v>
      </c>
      <c r="I259" s="21">
        <v>46561.15</v>
      </c>
      <c r="J259" s="21">
        <v>2489.27</v>
      </c>
      <c r="K259" s="21">
        <f t="shared" si="23"/>
        <v>49050.42</v>
      </c>
      <c r="L259" s="21">
        <v>0</v>
      </c>
      <c r="M259" s="21">
        <f t="shared" si="24"/>
        <v>47968.430000000015</v>
      </c>
      <c r="N259" s="21">
        <f t="shared" si="26"/>
        <v>49050.42</v>
      </c>
      <c r="O259" s="22" t="s">
        <v>163</v>
      </c>
    </row>
    <row r="260" spans="1:15" s="23" customFormat="1" ht="25.7" x14ac:dyDescent="0.2">
      <c r="A260" s="24"/>
      <c r="B260" s="24" t="s">
        <v>36</v>
      </c>
      <c r="C260" s="25">
        <v>400145447</v>
      </c>
      <c r="D260" s="26" t="s">
        <v>64</v>
      </c>
      <c r="E260" s="20" t="s">
        <v>29</v>
      </c>
      <c r="F260" s="21">
        <v>943511.41</v>
      </c>
      <c r="G260" s="21">
        <v>94392.360000000015</v>
      </c>
      <c r="H260" s="21">
        <v>0</v>
      </c>
      <c r="I260" s="21">
        <v>46493.57</v>
      </c>
      <c r="J260" s="21">
        <v>2485.67</v>
      </c>
      <c r="K260" s="21">
        <f t="shared" si="23"/>
        <v>48979.24</v>
      </c>
      <c r="L260" s="21">
        <v>0</v>
      </c>
      <c r="M260" s="21">
        <f t="shared" si="24"/>
        <v>47898.790000000015</v>
      </c>
      <c r="N260" s="21">
        <f t="shared" si="26"/>
        <v>48979.24</v>
      </c>
      <c r="O260" s="22" t="s">
        <v>164</v>
      </c>
    </row>
    <row r="261" spans="1:15" s="23" customFormat="1" ht="25.7" x14ac:dyDescent="0.2">
      <c r="A261" s="24"/>
      <c r="B261" s="24" t="s">
        <v>37</v>
      </c>
      <c r="C261" s="25">
        <v>400145504</v>
      </c>
      <c r="D261" s="26" t="s">
        <v>64</v>
      </c>
      <c r="E261" s="20" t="s">
        <v>29</v>
      </c>
      <c r="F261" s="21">
        <v>571208.48</v>
      </c>
      <c r="G261" s="21">
        <v>82848.800000000017</v>
      </c>
      <c r="H261" s="21">
        <v>0</v>
      </c>
      <c r="I261" s="21">
        <v>26798.11</v>
      </c>
      <c r="J261" s="21">
        <v>2285.9699999999998</v>
      </c>
      <c r="K261" s="21">
        <f t="shared" si="23"/>
        <v>29084.080000000002</v>
      </c>
      <c r="L261" s="21">
        <v>0</v>
      </c>
      <c r="M261" s="21">
        <f t="shared" si="24"/>
        <v>56050.690000000017</v>
      </c>
      <c r="N261" s="21">
        <f t="shared" si="26"/>
        <v>29084.080000000002</v>
      </c>
      <c r="O261" s="22" t="s">
        <v>165</v>
      </c>
    </row>
    <row r="262" spans="1:15" s="23" customFormat="1" ht="25.7" x14ac:dyDescent="0.2">
      <c r="A262" s="24"/>
      <c r="B262" s="24" t="s">
        <v>38</v>
      </c>
      <c r="C262" s="25">
        <v>410313464</v>
      </c>
      <c r="D262" s="26" t="s">
        <v>64</v>
      </c>
      <c r="E262" s="20" t="s">
        <v>29</v>
      </c>
      <c r="F262" s="21">
        <v>544319.53</v>
      </c>
      <c r="G262" s="21">
        <v>105195.15</v>
      </c>
      <c r="H262" s="21">
        <v>0</v>
      </c>
      <c r="I262" s="21">
        <v>25136.06</v>
      </c>
      <c r="J262" s="21">
        <v>2968.74</v>
      </c>
      <c r="K262" s="21">
        <f t="shared" si="23"/>
        <v>28104.800000000003</v>
      </c>
      <c r="L262" s="21">
        <v>0</v>
      </c>
      <c r="M262" s="21">
        <f t="shared" si="24"/>
        <v>80059.09</v>
      </c>
      <c r="N262" s="21">
        <f t="shared" si="26"/>
        <v>28104.800000000003</v>
      </c>
      <c r="O262" s="22" t="s">
        <v>166</v>
      </c>
    </row>
    <row r="263" spans="1:15" s="23" customFormat="1" x14ac:dyDescent="0.2">
      <c r="A263" s="24"/>
      <c r="B263" s="24"/>
      <c r="C263" s="25"/>
      <c r="D263" s="26"/>
      <c r="E263" s="20"/>
      <c r="F263" s="21"/>
      <c r="G263" s="21"/>
      <c r="H263" s="21"/>
      <c r="I263" s="21"/>
      <c r="J263" s="21"/>
      <c r="K263" s="21"/>
      <c r="L263" s="21"/>
      <c r="M263" s="21"/>
      <c r="N263" s="21"/>
      <c r="O263" s="22"/>
    </row>
    <row r="264" spans="1:15" s="23" customFormat="1" x14ac:dyDescent="0.2">
      <c r="A264" s="24"/>
      <c r="B264" s="24" t="s">
        <v>39</v>
      </c>
      <c r="C264" s="25">
        <v>1140740</v>
      </c>
      <c r="D264" s="26" t="s">
        <v>64</v>
      </c>
      <c r="E264" s="20" t="s">
        <v>29</v>
      </c>
      <c r="F264" s="21">
        <v>1550765.61</v>
      </c>
      <c r="G264" s="21">
        <v>34584.39</v>
      </c>
      <c r="H264" s="21">
        <v>0</v>
      </c>
      <c r="I264" s="21">
        <v>34584.39</v>
      </c>
      <c r="J264" s="21">
        <v>409.92</v>
      </c>
      <c r="K264" s="21">
        <f t="shared" si="23"/>
        <v>34994.31</v>
      </c>
      <c r="L264" s="21">
        <v>0</v>
      </c>
      <c r="M264" s="21">
        <f t="shared" si="24"/>
        <v>0</v>
      </c>
      <c r="N264" s="21">
        <f t="shared" si="26"/>
        <v>34994.31</v>
      </c>
      <c r="O264" s="22" t="s">
        <v>161</v>
      </c>
    </row>
    <row r="265" spans="1:15" s="23" customFormat="1" x14ac:dyDescent="0.2">
      <c r="A265" s="24"/>
      <c r="B265" s="24"/>
      <c r="C265" s="25"/>
      <c r="D265" s="26"/>
      <c r="E265" s="20"/>
      <c r="F265" s="21"/>
      <c r="G265" s="21"/>
      <c r="H265" s="21"/>
      <c r="I265" s="21"/>
      <c r="J265" s="21"/>
      <c r="K265" s="21"/>
      <c r="L265" s="21"/>
      <c r="M265" s="21"/>
      <c r="N265" s="21"/>
      <c r="O265" s="22"/>
    </row>
    <row r="266" spans="1:15" s="23" customFormat="1" ht="25.7" x14ac:dyDescent="0.2">
      <c r="A266" s="24"/>
      <c r="B266" s="24" t="s">
        <v>40</v>
      </c>
      <c r="C266" s="25">
        <v>101670</v>
      </c>
      <c r="D266" s="26" t="s">
        <v>64</v>
      </c>
      <c r="E266" s="20" t="s">
        <v>29</v>
      </c>
      <c r="F266" s="21">
        <v>500112.64000000001</v>
      </c>
      <c r="G266" s="21">
        <v>116945.57999999999</v>
      </c>
      <c r="H266" s="21">
        <v>0</v>
      </c>
      <c r="I266" s="21">
        <v>10617.46</v>
      </c>
      <c r="J266" s="21">
        <v>1142.98</v>
      </c>
      <c r="K266" s="21">
        <f t="shared" si="23"/>
        <v>11760.439999999999</v>
      </c>
      <c r="L266" s="21">
        <v>0</v>
      </c>
      <c r="M266" s="21">
        <f t="shared" si="24"/>
        <v>106328.12</v>
      </c>
      <c r="N266" s="21">
        <f t="shared" si="26"/>
        <v>11760.439999999999</v>
      </c>
      <c r="O266" s="22" t="s">
        <v>167</v>
      </c>
    </row>
    <row r="267" spans="1:15" s="23" customFormat="1" ht="25.7" x14ac:dyDescent="0.2">
      <c r="A267" s="24"/>
      <c r="B267" s="24" t="s">
        <v>40</v>
      </c>
      <c r="C267" s="25">
        <v>101691</v>
      </c>
      <c r="D267" s="26" t="s">
        <v>64</v>
      </c>
      <c r="E267" s="20" t="s">
        <v>29</v>
      </c>
      <c r="F267" s="21">
        <v>74729.48</v>
      </c>
      <c r="G267" s="21">
        <v>1332.2000000000003</v>
      </c>
      <c r="H267" s="21">
        <v>0</v>
      </c>
      <c r="I267" s="21">
        <v>1332.2</v>
      </c>
      <c r="J267" s="21">
        <v>13.32</v>
      </c>
      <c r="K267" s="21">
        <f t="shared" si="23"/>
        <v>1345.52</v>
      </c>
      <c r="L267" s="21">
        <v>0</v>
      </c>
      <c r="M267" s="21">
        <f t="shared" si="24"/>
        <v>0</v>
      </c>
      <c r="N267" s="21">
        <f t="shared" si="26"/>
        <v>1345.52</v>
      </c>
      <c r="O267" s="22" t="s">
        <v>162</v>
      </c>
    </row>
    <row r="268" spans="1:15" s="23" customFormat="1" ht="25.7" x14ac:dyDescent="0.2">
      <c r="A268" s="24"/>
      <c r="B268" s="24" t="s">
        <v>41</v>
      </c>
      <c r="C268" s="25">
        <v>101694</v>
      </c>
      <c r="D268" s="26" t="s">
        <v>64</v>
      </c>
      <c r="E268" s="20" t="s">
        <v>29</v>
      </c>
      <c r="F268" s="21">
        <v>106465.7</v>
      </c>
      <c r="G268" s="21">
        <v>5522.95</v>
      </c>
      <c r="H268" s="21">
        <v>0</v>
      </c>
      <c r="I268" s="21">
        <v>5522.95</v>
      </c>
      <c r="J268" s="21">
        <v>124.57</v>
      </c>
      <c r="K268" s="21">
        <f t="shared" si="23"/>
        <v>5647.5199999999995</v>
      </c>
      <c r="L268" s="21">
        <v>0</v>
      </c>
      <c r="M268" s="21">
        <f t="shared" si="24"/>
        <v>0</v>
      </c>
      <c r="N268" s="21">
        <f t="shared" si="26"/>
        <v>5647.5199999999995</v>
      </c>
      <c r="O268" s="22" t="s">
        <v>168</v>
      </c>
    </row>
    <row r="269" spans="1:15" s="23" customFormat="1" ht="25.7" x14ac:dyDescent="0.2">
      <c r="A269" s="24"/>
      <c r="B269" s="24" t="s">
        <v>42</v>
      </c>
      <c r="C269" s="25">
        <v>108386</v>
      </c>
      <c r="D269" s="26" t="s">
        <v>64</v>
      </c>
      <c r="E269" s="20" t="s">
        <v>29</v>
      </c>
      <c r="F269" s="21">
        <v>2050464.02</v>
      </c>
      <c r="G269" s="21">
        <v>278349.44999999995</v>
      </c>
      <c r="H269" s="21">
        <v>0</v>
      </c>
      <c r="I269" s="21">
        <v>90942.97</v>
      </c>
      <c r="J269" s="21">
        <v>5114.53</v>
      </c>
      <c r="K269" s="21">
        <f t="shared" si="23"/>
        <v>96057.5</v>
      </c>
      <c r="L269" s="21">
        <v>0</v>
      </c>
      <c r="M269" s="21">
        <f t="shared" si="24"/>
        <v>187406.47999999995</v>
      </c>
      <c r="N269" s="21">
        <f t="shared" si="26"/>
        <v>96057.5</v>
      </c>
      <c r="O269" s="22" t="s">
        <v>169</v>
      </c>
    </row>
    <row r="270" spans="1:15" s="23" customFormat="1" ht="25.7" x14ac:dyDescent="0.2">
      <c r="A270" s="24"/>
      <c r="B270" s="24" t="s">
        <v>43</v>
      </c>
      <c r="C270" s="25">
        <v>101697</v>
      </c>
      <c r="D270" s="26" t="s">
        <v>64</v>
      </c>
      <c r="E270" s="20" t="s">
        <v>29</v>
      </c>
      <c r="F270" s="21">
        <v>105302.94</v>
      </c>
      <c r="G270" s="21">
        <v>8329.2999999999975</v>
      </c>
      <c r="H270" s="21">
        <v>0</v>
      </c>
      <c r="I270" s="21">
        <v>4123.25</v>
      </c>
      <c r="J270" s="21">
        <v>146.07</v>
      </c>
      <c r="K270" s="21">
        <f t="shared" si="23"/>
        <v>4269.32</v>
      </c>
      <c r="L270" s="21">
        <v>0</v>
      </c>
      <c r="M270" s="21">
        <f t="shared" si="24"/>
        <v>4206.0499999999975</v>
      </c>
      <c r="N270" s="21">
        <f t="shared" si="26"/>
        <v>4269.32</v>
      </c>
      <c r="O270" s="22" t="s">
        <v>170</v>
      </c>
    </row>
    <row r="271" spans="1:15" s="23" customFormat="1" ht="25.7" x14ac:dyDescent="0.2">
      <c r="A271" s="24"/>
      <c r="B271" s="24" t="s">
        <v>43</v>
      </c>
      <c r="C271" s="25">
        <v>101698</v>
      </c>
      <c r="D271" s="26" t="s">
        <v>64</v>
      </c>
      <c r="E271" s="20" t="s">
        <v>29</v>
      </c>
      <c r="F271" s="21">
        <v>159880.24</v>
      </c>
      <c r="G271" s="21">
        <v>60484.33</v>
      </c>
      <c r="H271" s="21">
        <v>0</v>
      </c>
      <c r="I271" s="21">
        <v>4768.45</v>
      </c>
      <c r="J271" s="21">
        <v>592.95000000000005</v>
      </c>
      <c r="K271" s="21">
        <f t="shared" si="23"/>
        <v>5361.4</v>
      </c>
      <c r="L271" s="21">
        <v>0</v>
      </c>
      <c r="M271" s="21">
        <f t="shared" si="24"/>
        <v>55715.880000000005</v>
      </c>
      <c r="N271" s="21">
        <f t="shared" si="26"/>
        <v>5361.4</v>
      </c>
      <c r="O271" s="22" t="s">
        <v>171</v>
      </c>
    </row>
    <row r="272" spans="1:15" s="23" customFormat="1" ht="25.7" x14ac:dyDescent="0.2">
      <c r="A272" s="24"/>
      <c r="B272" s="24" t="s">
        <v>44</v>
      </c>
      <c r="C272" s="25">
        <v>108387</v>
      </c>
      <c r="D272" s="26" t="s">
        <v>64</v>
      </c>
      <c r="E272" s="20" t="s">
        <v>29</v>
      </c>
      <c r="F272" s="21">
        <v>1697710.0800000001</v>
      </c>
      <c r="G272" s="21">
        <v>411656.37000000005</v>
      </c>
      <c r="H272" s="21">
        <v>0</v>
      </c>
      <c r="I272" s="21">
        <v>77502.55</v>
      </c>
      <c r="J272" s="21">
        <v>11772.75</v>
      </c>
      <c r="K272" s="21">
        <f t="shared" si="23"/>
        <v>89275.3</v>
      </c>
      <c r="L272" s="21">
        <v>0</v>
      </c>
      <c r="M272" s="21">
        <f t="shared" si="24"/>
        <v>334153.82000000007</v>
      </c>
      <c r="N272" s="21">
        <f t="shared" si="26"/>
        <v>89275.3</v>
      </c>
      <c r="O272" s="22" t="s">
        <v>172</v>
      </c>
    </row>
    <row r="273" spans="1:15" s="23" customFormat="1" x14ac:dyDescent="0.2">
      <c r="A273" s="24"/>
      <c r="B273" s="24"/>
      <c r="C273" s="25"/>
      <c r="D273" s="26"/>
      <c r="E273" s="20"/>
      <c r="F273" s="21"/>
      <c r="G273" s="21"/>
      <c r="H273" s="21"/>
      <c r="I273" s="21"/>
      <c r="J273" s="21"/>
      <c r="K273" s="21"/>
      <c r="L273" s="21"/>
      <c r="M273" s="21"/>
      <c r="N273" s="21"/>
      <c r="O273" s="22"/>
    </row>
    <row r="274" spans="1:15" s="23" customFormat="1" ht="25.7" x14ac:dyDescent="0.2">
      <c r="A274" s="24"/>
      <c r="B274" s="24" t="s">
        <v>45</v>
      </c>
      <c r="C274" s="25">
        <v>890373011</v>
      </c>
      <c r="D274" s="26" t="s">
        <v>64</v>
      </c>
      <c r="E274" s="20" t="s">
        <v>29</v>
      </c>
      <c r="F274" s="21">
        <v>1635851.44</v>
      </c>
      <c r="G274" s="21">
        <v>373721.45999999996</v>
      </c>
      <c r="H274" s="21">
        <v>0</v>
      </c>
      <c r="I274" s="21">
        <v>78776.320000000007</v>
      </c>
      <c r="J274" s="21">
        <v>10625.22</v>
      </c>
      <c r="K274" s="21">
        <f t="shared" si="23"/>
        <v>89401.540000000008</v>
      </c>
      <c r="L274" s="21">
        <v>0</v>
      </c>
      <c r="M274" s="21">
        <f t="shared" si="24"/>
        <v>294945.13999999996</v>
      </c>
      <c r="N274" s="21">
        <f t="shared" si="26"/>
        <v>89401.540000000008</v>
      </c>
      <c r="O274" s="22" t="s">
        <v>172</v>
      </c>
    </row>
    <row r="275" spans="1:15" s="23" customFormat="1" x14ac:dyDescent="0.2">
      <c r="A275" s="17" t="s">
        <v>8</v>
      </c>
      <c r="B275" s="17"/>
      <c r="C275" s="18"/>
      <c r="D275" s="19"/>
      <c r="E275" s="30"/>
      <c r="F275" s="31">
        <f t="shared" ref="F275:N275" si="27">SUM(F97:F274)</f>
        <v>138678372.03000003</v>
      </c>
      <c r="G275" s="31">
        <f t="shared" si="27"/>
        <v>49042312.549999967</v>
      </c>
      <c r="H275" s="31">
        <f t="shared" si="27"/>
        <v>0</v>
      </c>
      <c r="I275" s="31">
        <f t="shared" si="27"/>
        <v>10599075.879999999</v>
      </c>
      <c r="J275" s="31">
        <f t="shared" si="27"/>
        <v>612784.48999999976</v>
      </c>
      <c r="K275" s="31">
        <f t="shared" si="27"/>
        <v>11211860.370000007</v>
      </c>
      <c r="L275" s="31">
        <f t="shared" si="27"/>
        <v>58656.480000000003</v>
      </c>
      <c r="M275" s="31">
        <f t="shared" si="27"/>
        <v>38443236.669999994</v>
      </c>
      <c r="N275" s="31">
        <f t="shared" si="27"/>
        <v>11153203.890000006</v>
      </c>
      <c r="O275" s="32"/>
    </row>
    <row r="276" spans="1:15" s="23" customFormat="1" x14ac:dyDescent="0.2">
      <c r="A276" s="24"/>
      <c r="B276" s="24"/>
      <c r="C276" s="25"/>
      <c r="D276" s="26"/>
      <c r="E276" s="20"/>
      <c r="F276" s="21"/>
      <c r="G276" s="21"/>
      <c r="H276" s="21"/>
      <c r="I276" s="21"/>
      <c r="J276" s="21"/>
      <c r="K276" s="21"/>
      <c r="L276" s="21"/>
      <c r="M276" s="21"/>
      <c r="N276" s="21"/>
      <c r="O276" s="22"/>
    </row>
    <row r="277" spans="1:15" s="23" customFormat="1" x14ac:dyDescent="0.2">
      <c r="A277" s="24" t="s">
        <v>6</v>
      </c>
      <c r="B277" s="24"/>
      <c r="C277" s="25"/>
      <c r="D277" s="26"/>
      <c r="E277" s="20"/>
      <c r="F277" s="21"/>
      <c r="G277" s="21"/>
      <c r="H277" s="21"/>
      <c r="I277" s="21"/>
      <c r="J277" s="21"/>
      <c r="K277" s="21"/>
      <c r="L277" s="21"/>
      <c r="M277" s="21"/>
      <c r="N277" s="21"/>
      <c r="O277" s="22"/>
    </row>
    <row r="278" spans="1:15" s="23" customFormat="1" ht="25.7" x14ac:dyDescent="0.2">
      <c r="A278" s="24"/>
      <c r="B278" s="24" t="s">
        <v>52</v>
      </c>
      <c r="C278" s="25">
        <v>986006</v>
      </c>
      <c r="D278" s="26" t="s">
        <v>57</v>
      </c>
      <c r="E278" s="20" t="s">
        <v>29</v>
      </c>
      <c r="F278" s="21">
        <v>1250000</v>
      </c>
      <c r="G278" s="21">
        <v>166666.64999999994</v>
      </c>
      <c r="H278" s="21">
        <v>0</v>
      </c>
      <c r="I278" s="21">
        <v>83333.33</v>
      </c>
      <c r="J278" s="21">
        <v>0</v>
      </c>
      <c r="K278" s="21">
        <f t="shared" ref="K278:K308" si="28">I278+J278</f>
        <v>83333.33</v>
      </c>
      <c r="L278" s="21">
        <v>0</v>
      </c>
      <c r="M278" s="21">
        <f t="shared" ref="M278:M308" si="29">G278+H278-I278</f>
        <v>83333.319999999934</v>
      </c>
      <c r="N278" s="21">
        <f>K278-L278</f>
        <v>83333.33</v>
      </c>
      <c r="O278" s="22" t="s">
        <v>151</v>
      </c>
    </row>
    <row r="279" spans="1:15" s="23" customFormat="1" x14ac:dyDescent="0.2">
      <c r="A279" s="24"/>
      <c r="B279" s="24"/>
      <c r="C279" s="25"/>
      <c r="D279" s="26" t="s">
        <v>58</v>
      </c>
      <c r="E279" s="20" t="s">
        <v>29</v>
      </c>
      <c r="F279" s="21">
        <v>980000</v>
      </c>
      <c r="G279" s="21">
        <v>130666.65999999996</v>
      </c>
      <c r="H279" s="21">
        <v>0</v>
      </c>
      <c r="I279" s="21">
        <v>65333.34</v>
      </c>
      <c r="J279" s="21">
        <v>0</v>
      </c>
      <c r="K279" s="21">
        <f t="shared" si="28"/>
        <v>65333.34</v>
      </c>
      <c r="L279" s="21">
        <v>0</v>
      </c>
      <c r="M279" s="21">
        <f t="shared" si="29"/>
        <v>65333.319999999963</v>
      </c>
      <c r="N279" s="21">
        <f t="shared" ref="N279:N292" si="30">K279-L279</f>
        <v>65333.34</v>
      </c>
      <c r="O279" s="22"/>
    </row>
    <row r="280" spans="1:15" s="23" customFormat="1" x14ac:dyDescent="0.2">
      <c r="A280" s="24"/>
      <c r="B280" s="24"/>
      <c r="C280" s="25"/>
      <c r="D280" s="26" t="s">
        <v>62</v>
      </c>
      <c r="E280" s="20" t="s">
        <v>29</v>
      </c>
      <c r="F280" s="21">
        <v>600000</v>
      </c>
      <c r="G280" s="21">
        <v>79999.989999999991</v>
      </c>
      <c r="H280" s="21">
        <v>0</v>
      </c>
      <c r="I280" s="21">
        <v>40000</v>
      </c>
      <c r="J280" s="21">
        <v>0</v>
      </c>
      <c r="K280" s="21">
        <f t="shared" si="28"/>
        <v>40000</v>
      </c>
      <c r="L280" s="21">
        <v>0</v>
      </c>
      <c r="M280" s="21">
        <f t="shared" si="29"/>
        <v>39999.989999999991</v>
      </c>
      <c r="N280" s="21">
        <f t="shared" si="30"/>
        <v>40000</v>
      </c>
      <c r="O280" s="22"/>
    </row>
    <row r="281" spans="1:15" s="23" customFormat="1" x14ac:dyDescent="0.2">
      <c r="A281" s="24"/>
      <c r="B281" s="24"/>
      <c r="C281" s="25"/>
      <c r="D281" s="26" t="s">
        <v>66</v>
      </c>
      <c r="E281" s="20" t="s">
        <v>29</v>
      </c>
      <c r="F281" s="21">
        <v>50000</v>
      </c>
      <c r="G281" s="21">
        <v>6666.6699999999983</v>
      </c>
      <c r="H281" s="21">
        <v>0</v>
      </c>
      <c r="I281" s="21">
        <v>3333.34</v>
      </c>
      <c r="J281" s="21">
        <v>0</v>
      </c>
      <c r="K281" s="21">
        <f t="shared" si="28"/>
        <v>3333.34</v>
      </c>
      <c r="L281" s="21">
        <v>0</v>
      </c>
      <c r="M281" s="21">
        <f t="shared" si="29"/>
        <v>3333.3299999999981</v>
      </c>
      <c r="N281" s="21">
        <f t="shared" si="30"/>
        <v>3333.34</v>
      </c>
      <c r="O281" s="22"/>
    </row>
    <row r="282" spans="1:15" s="23" customFormat="1" x14ac:dyDescent="0.2">
      <c r="A282" s="24"/>
      <c r="B282" s="24"/>
      <c r="C282" s="25"/>
      <c r="D282" s="26" t="s">
        <v>76</v>
      </c>
      <c r="E282" s="20" t="s">
        <v>29</v>
      </c>
      <c r="F282" s="21">
        <v>300000</v>
      </c>
      <c r="G282" s="21">
        <v>40000</v>
      </c>
      <c r="H282" s="21">
        <v>0</v>
      </c>
      <c r="I282" s="21">
        <v>20000</v>
      </c>
      <c r="J282" s="21">
        <v>0</v>
      </c>
      <c r="K282" s="21">
        <f t="shared" si="28"/>
        <v>20000</v>
      </c>
      <c r="L282" s="21">
        <v>0</v>
      </c>
      <c r="M282" s="21">
        <f t="shared" si="29"/>
        <v>20000</v>
      </c>
      <c r="N282" s="21">
        <f t="shared" si="30"/>
        <v>20000</v>
      </c>
      <c r="O282" s="22"/>
    </row>
    <row r="283" spans="1:15" s="23" customFormat="1" x14ac:dyDescent="0.2">
      <c r="A283" s="24"/>
      <c r="B283" s="24"/>
      <c r="C283" s="25"/>
      <c r="D283" s="26" t="s">
        <v>71</v>
      </c>
      <c r="E283" s="20" t="s">
        <v>29</v>
      </c>
      <c r="F283" s="21">
        <v>4820000</v>
      </c>
      <c r="G283" s="21">
        <v>642666.61999999988</v>
      </c>
      <c r="H283" s="21">
        <v>0</v>
      </c>
      <c r="I283" s="21">
        <v>321333.33</v>
      </c>
      <c r="J283" s="21">
        <v>0</v>
      </c>
      <c r="K283" s="21">
        <f t="shared" si="28"/>
        <v>321333.33</v>
      </c>
      <c r="L283" s="21">
        <v>0</v>
      </c>
      <c r="M283" s="21">
        <f t="shared" si="29"/>
        <v>321333.28999999986</v>
      </c>
      <c r="N283" s="21">
        <f t="shared" si="30"/>
        <v>321333.33</v>
      </c>
      <c r="O283" s="22"/>
    </row>
    <row r="284" spans="1:15" s="23" customFormat="1" ht="25.7" x14ac:dyDescent="0.2">
      <c r="A284" s="24"/>
      <c r="B284" s="24" t="s">
        <v>52</v>
      </c>
      <c r="C284" s="25">
        <v>986107</v>
      </c>
      <c r="D284" s="26" t="s">
        <v>58</v>
      </c>
      <c r="E284" s="20" t="s">
        <v>29</v>
      </c>
      <c r="F284" s="21">
        <v>350000</v>
      </c>
      <c r="G284" s="21">
        <v>46666.66</v>
      </c>
      <c r="H284" s="21">
        <v>0</v>
      </c>
      <c r="I284" s="21">
        <v>23333.33</v>
      </c>
      <c r="J284" s="21">
        <v>1605.33</v>
      </c>
      <c r="K284" s="21">
        <f t="shared" si="28"/>
        <v>24938.660000000003</v>
      </c>
      <c r="L284" s="21">
        <v>0</v>
      </c>
      <c r="M284" s="21">
        <f t="shared" si="29"/>
        <v>23333.33</v>
      </c>
      <c r="N284" s="21">
        <f t="shared" si="30"/>
        <v>24938.660000000003</v>
      </c>
      <c r="O284" s="22" t="s">
        <v>151</v>
      </c>
    </row>
    <row r="285" spans="1:15" s="23" customFormat="1" x14ac:dyDescent="0.2">
      <c r="A285" s="24"/>
      <c r="B285" s="24"/>
      <c r="C285" s="25"/>
      <c r="D285" s="26" t="s">
        <v>59</v>
      </c>
      <c r="E285" s="20" t="s">
        <v>29</v>
      </c>
      <c r="F285" s="21">
        <v>90000</v>
      </c>
      <c r="G285" s="21">
        <v>12000</v>
      </c>
      <c r="H285" s="21">
        <v>0</v>
      </c>
      <c r="I285" s="21">
        <v>6000</v>
      </c>
      <c r="J285" s="21">
        <v>412.8</v>
      </c>
      <c r="K285" s="21">
        <f t="shared" si="28"/>
        <v>6412.8</v>
      </c>
      <c r="L285" s="21">
        <v>0</v>
      </c>
      <c r="M285" s="21">
        <f t="shared" si="29"/>
        <v>6000</v>
      </c>
      <c r="N285" s="21">
        <f t="shared" si="30"/>
        <v>6412.8</v>
      </c>
      <c r="O285" s="22"/>
    </row>
    <row r="286" spans="1:15" s="23" customFormat="1" x14ac:dyDescent="0.2">
      <c r="A286" s="24"/>
      <c r="B286" s="24"/>
      <c r="C286" s="25"/>
      <c r="D286" s="26" t="s">
        <v>61</v>
      </c>
      <c r="E286" s="20" t="s">
        <v>29</v>
      </c>
      <c r="F286" s="21">
        <v>1000000</v>
      </c>
      <c r="G286" s="21">
        <v>133333.32000000004</v>
      </c>
      <c r="H286" s="21">
        <v>0</v>
      </c>
      <c r="I286" s="21">
        <v>66666.67</v>
      </c>
      <c r="J286" s="21">
        <v>4586.67</v>
      </c>
      <c r="K286" s="21">
        <f t="shared" si="28"/>
        <v>71253.34</v>
      </c>
      <c r="L286" s="21">
        <v>0</v>
      </c>
      <c r="M286" s="21">
        <f t="shared" si="29"/>
        <v>66666.650000000038</v>
      </c>
      <c r="N286" s="21">
        <f t="shared" si="30"/>
        <v>71253.34</v>
      </c>
      <c r="O286" s="22"/>
    </row>
    <row r="287" spans="1:15" s="23" customFormat="1" x14ac:dyDescent="0.2">
      <c r="A287" s="24"/>
      <c r="B287" s="24"/>
      <c r="C287" s="25"/>
      <c r="D287" s="26" t="s">
        <v>63</v>
      </c>
      <c r="E287" s="20" t="s">
        <v>29</v>
      </c>
      <c r="F287" s="21">
        <v>250000</v>
      </c>
      <c r="G287" s="21">
        <v>33333.33</v>
      </c>
      <c r="H287" s="21">
        <v>0</v>
      </c>
      <c r="I287" s="21">
        <v>16666.669999999998</v>
      </c>
      <c r="J287" s="21">
        <v>1146.67</v>
      </c>
      <c r="K287" s="21">
        <f t="shared" si="28"/>
        <v>17813.339999999997</v>
      </c>
      <c r="L287" s="21">
        <v>0</v>
      </c>
      <c r="M287" s="21">
        <f t="shared" si="29"/>
        <v>16666.660000000003</v>
      </c>
      <c r="N287" s="21">
        <f t="shared" si="30"/>
        <v>17813.339999999997</v>
      </c>
      <c r="O287" s="22"/>
    </row>
    <row r="288" spans="1:15" s="23" customFormat="1" x14ac:dyDescent="0.2">
      <c r="A288" s="24"/>
      <c r="B288" s="24"/>
      <c r="C288" s="25"/>
      <c r="D288" s="26" t="s">
        <v>75</v>
      </c>
      <c r="E288" s="20" t="s">
        <v>29</v>
      </c>
      <c r="F288" s="21">
        <v>200000</v>
      </c>
      <c r="G288" s="21">
        <v>26666.66</v>
      </c>
      <c r="H288" s="21">
        <v>0</v>
      </c>
      <c r="I288" s="21">
        <v>13333.33</v>
      </c>
      <c r="J288" s="21">
        <v>917.33</v>
      </c>
      <c r="K288" s="21">
        <f t="shared" si="28"/>
        <v>14250.66</v>
      </c>
      <c r="L288" s="21">
        <v>0</v>
      </c>
      <c r="M288" s="21">
        <f t="shared" si="29"/>
        <v>13333.33</v>
      </c>
      <c r="N288" s="21">
        <f t="shared" si="30"/>
        <v>14250.66</v>
      </c>
      <c r="O288" s="22"/>
    </row>
    <row r="289" spans="1:15" s="23" customFormat="1" x14ac:dyDescent="0.2">
      <c r="A289" s="24"/>
      <c r="B289" s="24"/>
      <c r="C289" s="25"/>
      <c r="D289" s="26" t="s">
        <v>67</v>
      </c>
      <c r="E289" s="20" t="s">
        <v>29</v>
      </c>
      <c r="F289" s="21">
        <v>100000</v>
      </c>
      <c r="G289" s="21">
        <v>13333.33</v>
      </c>
      <c r="H289" s="21">
        <v>0</v>
      </c>
      <c r="I289" s="21">
        <v>6666.67</v>
      </c>
      <c r="J289" s="21">
        <v>458.67</v>
      </c>
      <c r="K289" s="21">
        <f t="shared" si="28"/>
        <v>7125.34</v>
      </c>
      <c r="L289" s="21">
        <v>0</v>
      </c>
      <c r="M289" s="21">
        <f t="shared" si="29"/>
        <v>6666.66</v>
      </c>
      <c r="N289" s="21">
        <f t="shared" si="30"/>
        <v>7125.34</v>
      </c>
      <c r="O289" s="22"/>
    </row>
    <row r="290" spans="1:15" s="23" customFormat="1" x14ac:dyDescent="0.2">
      <c r="A290" s="24"/>
      <c r="B290" s="24"/>
      <c r="C290" s="25"/>
      <c r="D290" s="26" t="s">
        <v>68</v>
      </c>
      <c r="E290" s="20" t="s">
        <v>29</v>
      </c>
      <c r="F290" s="21">
        <v>50000</v>
      </c>
      <c r="G290" s="21">
        <v>6666.6699999999983</v>
      </c>
      <c r="H290" s="21">
        <v>0</v>
      </c>
      <c r="I290" s="21">
        <v>3333.34</v>
      </c>
      <c r="J290" s="21">
        <v>229.33</v>
      </c>
      <c r="K290" s="21">
        <f t="shared" si="28"/>
        <v>3562.67</v>
      </c>
      <c r="L290" s="21">
        <v>0</v>
      </c>
      <c r="M290" s="21">
        <f t="shared" si="29"/>
        <v>3333.3299999999981</v>
      </c>
      <c r="N290" s="21">
        <f t="shared" si="30"/>
        <v>3562.67</v>
      </c>
      <c r="O290" s="22"/>
    </row>
    <row r="291" spans="1:15" s="23" customFormat="1" x14ac:dyDescent="0.2">
      <c r="A291" s="24"/>
      <c r="B291" s="24"/>
      <c r="C291" s="25"/>
      <c r="D291" s="26" t="s">
        <v>80</v>
      </c>
      <c r="E291" s="20" t="s">
        <v>29</v>
      </c>
      <c r="F291" s="21">
        <v>50000</v>
      </c>
      <c r="G291" s="21">
        <v>6666.6699999999983</v>
      </c>
      <c r="H291" s="21">
        <v>0</v>
      </c>
      <c r="I291" s="21">
        <v>3333.34</v>
      </c>
      <c r="J291" s="21">
        <v>229.33</v>
      </c>
      <c r="K291" s="21">
        <f t="shared" si="28"/>
        <v>3562.67</v>
      </c>
      <c r="L291" s="21">
        <v>0</v>
      </c>
      <c r="M291" s="21">
        <f t="shared" si="29"/>
        <v>3333.3299999999981</v>
      </c>
      <c r="N291" s="21">
        <f t="shared" si="30"/>
        <v>3562.67</v>
      </c>
      <c r="O291" s="22"/>
    </row>
    <row r="292" spans="1:15" s="23" customFormat="1" x14ac:dyDescent="0.2">
      <c r="A292" s="24"/>
      <c r="B292" s="24"/>
      <c r="C292" s="25"/>
      <c r="D292" s="26" t="s">
        <v>71</v>
      </c>
      <c r="E292" s="20" t="s">
        <v>29</v>
      </c>
      <c r="F292" s="21">
        <v>2910000</v>
      </c>
      <c r="G292" s="21">
        <v>387999.93999999994</v>
      </c>
      <c r="H292" s="21">
        <v>0</v>
      </c>
      <c r="I292" s="21">
        <v>193999.99</v>
      </c>
      <c r="J292" s="21">
        <v>13347.2</v>
      </c>
      <c r="K292" s="21">
        <f t="shared" si="28"/>
        <v>207347.19</v>
      </c>
      <c r="L292" s="21">
        <v>0</v>
      </c>
      <c r="M292" s="21">
        <f t="shared" si="29"/>
        <v>193999.94999999995</v>
      </c>
      <c r="N292" s="21">
        <f t="shared" si="30"/>
        <v>207347.19</v>
      </c>
      <c r="O292" s="22"/>
    </row>
    <row r="293" spans="1:15" s="23" customFormat="1" x14ac:dyDescent="0.2">
      <c r="A293" s="24"/>
      <c r="B293" s="24"/>
      <c r="C293" s="25"/>
      <c r="D293" s="26"/>
      <c r="E293" s="20"/>
      <c r="F293" s="21"/>
      <c r="G293" s="21"/>
      <c r="H293" s="21"/>
      <c r="I293" s="21"/>
      <c r="J293" s="21"/>
      <c r="K293" s="21"/>
      <c r="L293" s="21"/>
      <c r="M293" s="21"/>
      <c r="N293" s="21"/>
      <c r="O293" s="22"/>
    </row>
    <row r="294" spans="1:15" s="23" customFormat="1" x14ac:dyDescent="0.2">
      <c r="A294" s="24"/>
      <c r="B294" s="24" t="s">
        <v>51</v>
      </c>
      <c r="C294" s="25">
        <v>120007170</v>
      </c>
      <c r="D294" s="26" t="s">
        <v>70</v>
      </c>
      <c r="E294" s="20" t="s">
        <v>29</v>
      </c>
      <c r="F294" s="21">
        <v>1250000</v>
      </c>
      <c r="G294" s="21">
        <v>750000</v>
      </c>
      <c r="H294" s="21">
        <v>0</v>
      </c>
      <c r="I294" s="21">
        <v>125000</v>
      </c>
      <c r="J294" s="21">
        <v>6707.82</v>
      </c>
      <c r="K294" s="21">
        <f t="shared" si="28"/>
        <v>131707.82</v>
      </c>
      <c r="L294" s="21">
        <v>0</v>
      </c>
      <c r="M294" s="21">
        <f t="shared" si="29"/>
        <v>625000</v>
      </c>
      <c r="N294" s="21">
        <f t="shared" ref="N294:N308" si="31">K294-L294</f>
        <v>131707.82</v>
      </c>
      <c r="O294" s="22" t="s">
        <v>118</v>
      </c>
    </row>
    <row r="295" spans="1:15" s="23" customFormat="1" x14ac:dyDescent="0.2">
      <c r="A295" s="24"/>
      <c r="B295" s="24"/>
      <c r="C295" s="25"/>
      <c r="D295" s="26" t="s">
        <v>71</v>
      </c>
      <c r="E295" s="20" t="s">
        <v>29</v>
      </c>
      <c r="F295" s="21">
        <v>3750000</v>
      </c>
      <c r="G295" s="21">
        <v>2250000</v>
      </c>
      <c r="H295" s="21">
        <v>0</v>
      </c>
      <c r="I295" s="21">
        <v>375000</v>
      </c>
      <c r="J295" s="21">
        <v>20123.439999999999</v>
      </c>
      <c r="K295" s="21">
        <f t="shared" si="28"/>
        <v>395123.44</v>
      </c>
      <c r="L295" s="21">
        <v>0</v>
      </c>
      <c r="M295" s="21">
        <f t="shared" si="29"/>
        <v>1875000</v>
      </c>
      <c r="N295" s="21">
        <f t="shared" si="31"/>
        <v>395123.44</v>
      </c>
      <c r="O295" s="22"/>
    </row>
    <row r="296" spans="1:15" s="23" customFormat="1" x14ac:dyDescent="0.2">
      <c r="A296" s="24"/>
      <c r="B296" s="24" t="s">
        <v>51</v>
      </c>
      <c r="C296" s="25">
        <v>220007170</v>
      </c>
      <c r="D296" s="26" t="s">
        <v>78</v>
      </c>
      <c r="E296" s="20" t="s">
        <v>29</v>
      </c>
      <c r="F296" s="21">
        <v>30000</v>
      </c>
      <c r="G296" s="21">
        <v>22500</v>
      </c>
      <c r="H296" s="21">
        <v>0</v>
      </c>
      <c r="I296" s="21">
        <v>3750</v>
      </c>
      <c r="J296" s="21">
        <v>101.83</v>
      </c>
      <c r="K296" s="21">
        <f t="shared" si="28"/>
        <v>3851.83</v>
      </c>
      <c r="L296" s="21">
        <v>0</v>
      </c>
      <c r="M296" s="21">
        <f t="shared" si="29"/>
        <v>18750</v>
      </c>
      <c r="N296" s="21">
        <f t="shared" si="31"/>
        <v>3851.83</v>
      </c>
      <c r="O296" s="22" t="s">
        <v>150</v>
      </c>
    </row>
    <row r="297" spans="1:15" s="23" customFormat="1" x14ac:dyDescent="0.2">
      <c r="A297" s="24"/>
      <c r="B297" s="24"/>
      <c r="C297" s="25"/>
      <c r="D297" s="26" t="s">
        <v>79</v>
      </c>
      <c r="E297" s="20" t="s">
        <v>29</v>
      </c>
      <c r="F297" s="21">
        <v>90000</v>
      </c>
      <c r="G297" s="21">
        <v>67500</v>
      </c>
      <c r="H297" s="21">
        <v>0</v>
      </c>
      <c r="I297" s="21">
        <v>11250</v>
      </c>
      <c r="J297" s="21">
        <v>305.48</v>
      </c>
      <c r="K297" s="21">
        <f t="shared" si="28"/>
        <v>11555.48</v>
      </c>
      <c r="L297" s="21">
        <v>0</v>
      </c>
      <c r="M297" s="21">
        <f t="shared" si="29"/>
        <v>56250</v>
      </c>
      <c r="N297" s="21">
        <f t="shared" si="31"/>
        <v>11555.48</v>
      </c>
      <c r="O297" s="22"/>
    </row>
    <row r="298" spans="1:15" s="23" customFormat="1" x14ac:dyDescent="0.2">
      <c r="A298" s="24"/>
      <c r="B298" s="24"/>
      <c r="C298" s="25"/>
      <c r="D298" s="26" t="s">
        <v>70</v>
      </c>
      <c r="E298" s="20" t="s">
        <v>29</v>
      </c>
      <c r="F298" s="21">
        <v>4863000</v>
      </c>
      <c r="G298" s="21">
        <v>3647250.08</v>
      </c>
      <c r="H298" s="21">
        <v>0</v>
      </c>
      <c r="I298" s="21">
        <v>607874.96</v>
      </c>
      <c r="J298" s="21">
        <v>16506.34</v>
      </c>
      <c r="K298" s="21">
        <f t="shared" si="28"/>
        <v>624381.29999999993</v>
      </c>
      <c r="L298" s="21">
        <v>0</v>
      </c>
      <c r="M298" s="21">
        <f t="shared" si="29"/>
        <v>3039375.12</v>
      </c>
      <c r="N298" s="21">
        <f t="shared" si="31"/>
        <v>624381.29999999993</v>
      </c>
      <c r="O298" s="22"/>
    </row>
    <row r="299" spans="1:15" s="23" customFormat="1" x14ac:dyDescent="0.2">
      <c r="A299" s="24"/>
      <c r="B299" s="24"/>
      <c r="C299" s="25"/>
      <c r="D299" s="26" t="s">
        <v>71</v>
      </c>
      <c r="E299" s="20" t="s">
        <v>29</v>
      </c>
      <c r="F299" s="21">
        <v>17000</v>
      </c>
      <c r="G299" s="21">
        <v>12750</v>
      </c>
      <c r="H299" s="21">
        <v>0</v>
      </c>
      <c r="I299" s="21">
        <v>2125</v>
      </c>
      <c r="J299" s="21">
        <v>57.71</v>
      </c>
      <c r="K299" s="21">
        <f t="shared" si="28"/>
        <v>2182.71</v>
      </c>
      <c r="L299" s="21">
        <v>0</v>
      </c>
      <c r="M299" s="21">
        <f t="shared" si="29"/>
        <v>10625</v>
      </c>
      <c r="N299" s="21">
        <f t="shared" si="31"/>
        <v>2182.71</v>
      </c>
      <c r="O299" s="22"/>
    </row>
    <row r="300" spans="1:15" s="23" customFormat="1" x14ac:dyDescent="0.2">
      <c r="A300" s="24"/>
      <c r="B300" s="24" t="s">
        <v>51</v>
      </c>
      <c r="C300" s="25">
        <v>1320007170</v>
      </c>
      <c r="D300" s="26" t="s">
        <v>57</v>
      </c>
      <c r="E300" s="20" t="s">
        <v>29</v>
      </c>
      <c r="F300" s="21">
        <v>850000</v>
      </c>
      <c r="G300" s="21">
        <v>169999.96999999997</v>
      </c>
      <c r="H300" s="21">
        <v>0</v>
      </c>
      <c r="I300" s="21">
        <v>85000</v>
      </c>
      <c r="J300" s="21">
        <v>737.76</v>
      </c>
      <c r="K300" s="21">
        <f t="shared" si="28"/>
        <v>85737.76</v>
      </c>
      <c r="L300" s="21">
        <v>0</v>
      </c>
      <c r="M300" s="21">
        <f t="shared" si="29"/>
        <v>84999.969999999972</v>
      </c>
      <c r="N300" s="21">
        <f t="shared" si="31"/>
        <v>85737.76</v>
      </c>
      <c r="O300" s="22" t="s">
        <v>173</v>
      </c>
    </row>
    <row r="301" spans="1:15" s="23" customFormat="1" x14ac:dyDescent="0.2">
      <c r="A301" s="24"/>
      <c r="B301" s="24"/>
      <c r="C301" s="25"/>
      <c r="D301" s="26" t="s">
        <v>58</v>
      </c>
      <c r="E301" s="20" t="s">
        <v>29</v>
      </c>
      <c r="F301" s="21">
        <v>178000</v>
      </c>
      <c r="G301" s="21">
        <v>35599.990000000005</v>
      </c>
      <c r="H301" s="21">
        <v>0</v>
      </c>
      <c r="I301" s="21">
        <v>17800</v>
      </c>
      <c r="J301" s="21">
        <v>154.5</v>
      </c>
      <c r="K301" s="21">
        <f t="shared" si="28"/>
        <v>17954.5</v>
      </c>
      <c r="L301" s="21">
        <v>0</v>
      </c>
      <c r="M301" s="21">
        <f t="shared" si="29"/>
        <v>17799.990000000005</v>
      </c>
      <c r="N301" s="21">
        <f t="shared" si="31"/>
        <v>17954.5</v>
      </c>
      <c r="O301" s="22"/>
    </row>
    <row r="302" spans="1:15" s="23" customFormat="1" x14ac:dyDescent="0.2">
      <c r="A302" s="24"/>
      <c r="B302" s="24"/>
      <c r="C302" s="25"/>
      <c r="D302" s="26" t="s">
        <v>59</v>
      </c>
      <c r="E302" s="20" t="s">
        <v>29</v>
      </c>
      <c r="F302" s="21">
        <v>50000</v>
      </c>
      <c r="G302" s="21">
        <v>10000</v>
      </c>
      <c r="H302" s="21">
        <v>0</v>
      </c>
      <c r="I302" s="21">
        <v>5000</v>
      </c>
      <c r="J302" s="21">
        <v>43.4</v>
      </c>
      <c r="K302" s="21">
        <f t="shared" si="28"/>
        <v>5043.3999999999996</v>
      </c>
      <c r="L302" s="21">
        <v>0</v>
      </c>
      <c r="M302" s="21">
        <f t="shared" si="29"/>
        <v>5000</v>
      </c>
      <c r="N302" s="21">
        <f t="shared" si="31"/>
        <v>5043.3999999999996</v>
      </c>
      <c r="O302" s="22"/>
    </row>
    <row r="303" spans="1:15" s="23" customFormat="1" x14ac:dyDescent="0.2">
      <c r="A303" s="24"/>
      <c r="B303" s="24"/>
      <c r="C303" s="25"/>
      <c r="D303" s="26" t="s">
        <v>61</v>
      </c>
      <c r="E303" s="20" t="s">
        <v>29</v>
      </c>
      <c r="F303" s="21">
        <v>900000</v>
      </c>
      <c r="G303" s="21">
        <v>179999.96999999997</v>
      </c>
      <c r="H303" s="21">
        <v>0</v>
      </c>
      <c r="I303" s="21">
        <v>90000</v>
      </c>
      <c r="J303" s="21">
        <v>781.16</v>
      </c>
      <c r="K303" s="21">
        <f t="shared" si="28"/>
        <v>90781.16</v>
      </c>
      <c r="L303" s="21">
        <v>0</v>
      </c>
      <c r="M303" s="21">
        <f t="shared" si="29"/>
        <v>89999.969999999972</v>
      </c>
      <c r="N303" s="21">
        <f t="shared" si="31"/>
        <v>90781.16</v>
      </c>
      <c r="O303" s="22"/>
    </row>
    <row r="304" spans="1:15" s="23" customFormat="1" x14ac:dyDescent="0.2">
      <c r="A304" s="24"/>
      <c r="B304" s="24"/>
      <c r="C304" s="25"/>
      <c r="D304" s="26" t="s">
        <v>63</v>
      </c>
      <c r="E304" s="20" t="s">
        <v>29</v>
      </c>
      <c r="F304" s="21">
        <v>30000</v>
      </c>
      <c r="G304" s="21">
        <v>6000</v>
      </c>
      <c r="H304" s="21">
        <v>0</v>
      </c>
      <c r="I304" s="21">
        <v>3000</v>
      </c>
      <c r="J304" s="21">
        <v>26.04</v>
      </c>
      <c r="K304" s="21">
        <f t="shared" si="28"/>
        <v>3026.04</v>
      </c>
      <c r="L304" s="21">
        <v>0</v>
      </c>
      <c r="M304" s="21">
        <f t="shared" si="29"/>
        <v>3000</v>
      </c>
      <c r="N304" s="21">
        <f t="shared" si="31"/>
        <v>3026.04</v>
      </c>
      <c r="O304" s="22"/>
    </row>
    <row r="305" spans="1:15" s="23" customFormat="1" x14ac:dyDescent="0.2">
      <c r="A305" s="24"/>
      <c r="B305" s="24"/>
      <c r="C305" s="25"/>
      <c r="D305" s="26" t="s">
        <v>64</v>
      </c>
      <c r="E305" s="20" t="s">
        <v>29</v>
      </c>
      <c r="F305" s="21">
        <v>500000</v>
      </c>
      <c r="G305" s="21">
        <v>99999.979999999981</v>
      </c>
      <c r="H305" s="21">
        <v>0</v>
      </c>
      <c r="I305" s="21">
        <v>50000</v>
      </c>
      <c r="J305" s="21">
        <v>433.98</v>
      </c>
      <c r="K305" s="21">
        <f t="shared" si="28"/>
        <v>50433.98</v>
      </c>
      <c r="L305" s="21">
        <v>0</v>
      </c>
      <c r="M305" s="21">
        <f t="shared" si="29"/>
        <v>49999.979999999981</v>
      </c>
      <c r="N305" s="21">
        <f t="shared" si="31"/>
        <v>50433.98</v>
      </c>
      <c r="O305" s="22"/>
    </row>
    <row r="306" spans="1:15" s="23" customFormat="1" x14ac:dyDescent="0.2">
      <c r="A306" s="24"/>
      <c r="B306" s="24"/>
      <c r="C306" s="25"/>
      <c r="D306" s="26" t="s">
        <v>69</v>
      </c>
      <c r="E306" s="20" t="s">
        <v>29</v>
      </c>
      <c r="F306" s="21">
        <v>200000</v>
      </c>
      <c r="G306" s="21">
        <v>39999.990000000005</v>
      </c>
      <c r="H306" s="21">
        <v>0</v>
      </c>
      <c r="I306" s="21">
        <v>20000</v>
      </c>
      <c r="J306" s="21">
        <v>173.59</v>
      </c>
      <c r="K306" s="21">
        <f t="shared" si="28"/>
        <v>20173.59</v>
      </c>
      <c r="L306" s="21">
        <v>0</v>
      </c>
      <c r="M306" s="21">
        <f t="shared" si="29"/>
        <v>19999.990000000005</v>
      </c>
      <c r="N306" s="21">
        <f t="shared" si="31"/>
        <v>20173.59</v>
      </c>
      <c r="O306" s="22"/>
    </row>
    <row r="307" spans="1:15" s="23" customFormat="1" x14ac:dyDescent="0.2">
      <c r="A307" s="24"/>
      <c r="B307" s="24"/>
      <c r="C307" s="25"/>
      <c r="D307" s="26" t="s">
        <v>70</v>
      </c>
      <c r="E307" s="20" t="s">
        <v>29</v>
      </c>
      <c r="F307" s="21">
        <v>13500182.33</v>
      </c>
      <c r="G307" s="21">
        <v>2700036.05</v>
      </c>
      <c r="H307" s="21">
        <v>0</v>
      </c>
      <c r="I307" s="21">
        <v>1350018.29</v>
      </c>
      <c r="J307" s="21">
        <v>11717.59</v>
      </c>
      <c r="K307" s="21">
        <f t="shared" si="28"/>
        <v>1361735.8800000001</v>
      </c>
      <c r="L307" s="21">
        <v>0</v>
      </c>
      <c r="M307" s="21">
        <f t="shared" si="29"/>
        <v>1350017.7599999998</v>
      </c>
      <c r="N307" s="21">
        <f t="shared" si="31"/>
        <v>1361735.8800000001</v>
      </c>
      <c r="O307" s="22"/>
    </row>
    <row r="308" spans="1:15" s="23" customFormat="1" x14ac:dyDescent="0.2">
      <c r="A308" s="24"/>
      <c r="B308" s="24"/>
      <c r="C308" s="25"/>
      <c r="D308" s="26" t="s">
        <v>71</v>
      </c>
      <c r="E308" s="20" t="s">
        <v>29</v>
      </c>
      <c r="F308" s="21">
        <v>6365000</v>
      </c>
      <c r="G308" s="21">
        <v>1272999.8199999998</v>
      </c>
      <c r="H308" s="21">
        <v>0</v>
      </c>
      <c r="I308" s="21">
        <v>636500.03</v>
      </c>
      <c r="J308" s="21">
        <v>5524.56</v>
      </c>
      <c r="K308" s="21">
        <f t="shared" si="28"/>
        <v>642024.59000000008</v>
      </c>
      <c r="L308" s="21">
        <v>0</v>
      </c>
      <c r="M308" s="21">
        <f t="shared" si="29"/>
        <v>636499.7899999998</v>
      </c>
      <c r="N308" s="21">
        <f t="shared" si="31"/>
        <v>642024.59000000008</v>
      </c>
      <c r="O308" s="22"/>
    </row>
    <row r="309" spans="1:15" s="23" customFormat="1" x14ac:dyDescent="0.2">
      <c r="A309" s="17" t="s">
        <v>8</v>
      </c>
      <c r="B309" s="17"/>
      <c r="C309" s="18"/>
      <c r="D309" s="19"/>
      <c r="E309" s="30"/>
      <c r="F309" s="31">
        <f t="shared" ref="F309:N309" si="32">SUM(F278:F308)</f>
        <v>45573182.329999998</v>
      </c>
      <c r="G309" s="31">
        <f t="shared" si="32"/>
        <v>12997969.020000003</v>
      </c>
      <c r="H309" s="31">
        <f t="shared" si="32"/>
        <v>0</v>
      </c>
      <c r="I309" s="31">
        <f t="shared" si="32"/>
        <v>4248984.96</v>
      </c>
      <c r="J309" s="31">
        <f t="shared" si="32"/>
        <v>86328.529999999984</v>
      </c>
      <c r="K309" s="31">
        <f t="shared" si="32"/>
        <v>4335313.4899999993</v>
      </c>
      <c r="L309" s="31">
        <f t="shared" si="32"/>
        <v>0</v>
      </c>
      <c r="M309" s="31">
        <f t="shared" si="32"/>
        <v>8748984.0599999987</v>
      </c>
      <c r="N309" s="31">
        <f t="shared" si="32"/>
        <v>4335313.4899999993</v>
      </c>
      <c r="O309" s="32"/>
    </row>
    <row r="310" spans="1:15" s="23" customFormat="1" x14ac:dyDescent="0.2">
      <c r="A310" s="24"/>
      <c r="B310" s="24"/>
      <c r="C310" s="25"/>
      <c r="D310" s="26"/>
      <c r="E310" s="20"/>
      <c r="F310" s="21"/>
      <c r="G310" s="21"/>
      <c r="H310" s="21"/>
      <c r="I310" s="21"/>
      <c r="J310" s="21"/>
      <c r="K310" s="21"/>
      <c r="L310" s="21"/>
      <c r="M310" s="21"/>
      <c r="N310" s="21"/>
      <c r="O310" s="22"/>
    </row>
    <row r="311" spans="1:15" s="23" customFormat="1" x14ac:dyDescent="0.2">
      <c r="A311" s="24" t="s">
        <v>7</v>
      </c>
      <c r="B311" s="24"/>
      <c r="C311" s="25"/>
      <c r="D311" s="26"/>
      <c r="E311" s="33"/>
      <c r="F311" s="34"/>
      <c r="G311" s="34"/>
      <c r="H311" s="34"/>
      <c r="I311" s="34"/>
      <c r="J311" s="34"/>
      <c r="K311" s="34"/>
      <c r="L311" s="34"/>
      <c r="M311" s="34"/>
      <c r="N311" s="34"/>
      <c r="O311" s="35"/>
    </row>
    <row r="312" spans="1:15" s="23" customFormat="1" x14ac:dyDescent="0.2">
      <c r="A312" s="36" t="s">
        <v>8</v>
      </c>
      <c r="B312" s="37"/>
      <c r="C312" s="38"/>
      <c r="D312" s="39"/>
      <c r="E312" s="40"/>
      <c r="F312" s="41">
        <f>F9+F88+F275+F309</f>
        <v>199614200.47000003</v>
      </c>
      <c r="G312" s="41">
        <f t="shared" ref="G312:N312" si="33">G9+G88+G275+G309</f>
        <v>71871597.389999971</v>
      </c>
      <c r="H312" s="41">
        <f t="shared" si="33"/>
        <v>1121886.28</v>
      </c>
      <c r="I312" s="41">
        <f t="shared" si="33"/>
        <v>15418127.449999999</v>
      </c>
      <c r="J312" s="41">
        <f t="shared" si="33"/>
        <v>740043.04999999981</v>
      </c>
      <c r="K312" s="41">
        <f t="shared" si="33"/>
        <v>16158170.500000007</v>
      </c>
      <c r="L312" s="41">
        <f t="shared" si="33"/>
        <v>58656.480000000003</v>
      </c>
      <c r="M312" s="41">
        <f t="shared" si="33"/>
        <v>57575356.219999999</v>
      </c>
      <c r="N312" s="41">
        <f t="shared" si="33"/>
        <v>16099514.020000007</v>
      </c>
      <c r="O312" s="42"/>
    </row>
    <row r="313" spans="1:15" s="23" customFormat="1" ht="38.5" x14ac:dyDescent="0.2">
      <c r="A313" s="43" t="s">
        <v>17</v>
      </c>
      <c r="B313" s="43"/>
      <c r="C313" s="44"/>
      <c r="D313" s="45"/>
      <c r="E313" s="46"/>
      <c r="F313" s="47"/>
      <c r="G313" s="47"/>
      <c r="H313" s="47"/>
      <c r="I313" s="47"/>
      <c r="J313" s="47"/>
      <c r="K313" s="47"/>
      <c r="L313" s="47"/>
      <c r="M313" s="47"/>
      <c r="N313" s="47"/>
      <c r="O313" s="48"/>
    </row>
    <row r="314" spans="1:15" s="23" customFormat="1" ht="25.7" x14ac:dyDescent="0.2">
      <c r="A314" s="24" t="s">
        <v>81</v>
      </c>
      <c r="B314" s="49"/>
      <c r="C314" s="50"/>
      <c r="D314" s="51"/>
      <c r="E314" s="46"/>
      <c r="F314" s="47"/>
      <c r="G314" s="47"/>
      <c r="H314" s="47"/>
      <c r="I314" s="47"/>
      <c r="J314" s="47"/>
      <c r="K314" s="47"/>
      <c r="L314" s="47"/>
      <c r="M314" s="47"/>
      <c r="N314" s="47"/>
      <c r="O314" s="48"/>
    </row>
    <row r="315" spans="1:15" s="23" customFormat="1" ht="38.5" x14ac:dyDescent="0.2">
      <c r="A315" s="24" t="s">
        <v>82</v>
      </c>
      <c r="B315" s="49"/>
      <c r="C315" s="50"/>
      <c r="D315" s="51"/>
      <c r="E315" s="46"/>
      <c r="F315" s="47"/>
      <c r="G315" s="47"/>
      <c r="H315" s="47"/>
      <c r="I315" s="47"/>
      <c r="J315" s="47"/>
      <c r="K315" s="47"/>
      <c r="L315" s="47"/>
      <c r="M315" s="47"/>
      <c r="N315" s="47"/>
      <c r="O315" s="48"/>
    </row>
    <row r="316" spans="1:15" s="23" customFormat="1" ht="38.5" x14ac:dyDescent="0.2">
      <c r="A316" s="24" t="s">
        <v>83</v>
      </c>
      <c r="B316" s="49"/>
      <c r="C316" s="50"/>
      <c r="D316" s="51"/>
      <c r="E316" s="46"/>
      <c r="F316" s="47"/>
      <c r="G316" s="47"/>
      <c r="H316" s="47"/>
      <c r="I316" s="47"/>
      <c r="J316" s="47"/>
      <c r="K316" s="47"/>
      <c r="L316" s="47"/>
      <c r="M316" s="47"/>
      <c r="N316" s="47"/>
      <c r="O316" s="48"/>
    </row>
    <row r="317" spans="1:15" s="23" customFormat="1" ht="25.7" x14ac:dyDescent="0.2">
      <c r="A317" s="24" t="s">
        <v>84</v>
      </c>
      <c r="B317" s="49"/>
      <c r="C317" s="50"/>
      <c r="D317" s="51"/>
      <c r="E317" s="46"/>
      <c r="F317" s="47"/>
      <c r="G317" s="47"/>
      <c r="H317" s="47"/>
      <c r="I317" s="47"/>
      <c r="J317" s="47"/>
      <c r="K317" s="47"/>
      <c r="L317" s="47"/>
      <c r="M317" s="47"/>
      <c r="N317" s="47"/>
      <c r="O317" s="48"/>
    </row>
    <row r="318" spans="1:15" s="23" customFormat="1" ht="38.5" x14ac:dyDescent="0.2">
      <c r="A318" s="24" t="s">
        <v>85</v>
      </c>
      <c r="B318" s="49"/>
      <c r="C318" s="50"/>
      <c r="D318" s="51"/>
      <c r="E318" s="46"/>
      <c r="F318" s="47"/>
      <c r="G318" s="47"/>
      <c r="H318" s="47"/>
      <c r="I318" s="47"/>
      <c r="J318" s="47"/>
      <c r="K318" s="47"/>
      <c r="L318" s="47"/>
      <c r="M318" s="47"/>
      <c r="N318" s="47"/>
      <c r="O318" s="48"/>
    </row>
    <row r="319" spans="1:15" s="23" customFormat="1" ht="38.5" x14ac:dyDescent="0.2">
      <c r="A319" s="24" t="s">
        <v>86</v>
      </c>
      <c r="B319" s="49"/>
      <c r="C319" s="50"/>
      <c r="D319" s="51"/>
      <c r="E319" s="46"/>
      <c r="F319" s="47"/>
      <c r="G319" s="47"/>
      <c r="H319" s="47"/>
      <c r="I319" s="47"/>
      <c r="J319" s="47"/>
      <c r="K319" s="47"/>
      <c r="L319" s="47"/>
      <c r="M319" s="47"/>
      <c r="N319" s="47"/>
      <c r="O319" s="48"/>
    </row>
    <row r="320" spans="1:15" s="23" customFormat="1" ht="51.35" x14ac:dyDescent="0.2">
      <c r="A320" s="24" t="s">
        <v>87</v>
      </c>
      <c r="B320" s="49"/>
      <c r="C320" s="50"/>
      <c r="D320" s="51"/>
      <c r="E320" s="46"/>
      <c r="F320" s="47"/>
      <c r="G320" s="47"/>
      <c r="H320" s="47"/>
      <c r="I320" s="47"/>
      <c r="J320" s="47"/>
      <c r="K320" s="47"/>
      <c r="L320" s="47"/>
      <c r="M320" s="47"/>
      <c r="N320" s="47"/>
      <c r="O320" s="48"/>
    </row>
    <row r="321" spans="1:15" s="23" customFormat="1" ht="38.5" x14ac:dyDescent="0.2">
      <c r="A321" s="24" t="s">
        <v>88</v>
      </c>
      <c r="B321" s="49"/>
      <c r="C321" s="50"/>
      <c r="D321" s="51"/>
      <c r="E321" s="46"/>
      <c r="F321" s="47"/>
      <c r="G321" s="47"/>
      <c r="H321" s="47"/>
      <c r="I321" s="47"/>
      <c r="J321" s="47"/>
      <c r="K321" s="47"/>
      <c r="L321" s="47"/>
      <c r="M321" s="47"/>
      <c r="N321" s="47"/>
      <c r="O321" s="48"/>
    </row>
    <row r="322" spans="1:15" s="23" customFormat="1" ht="25.7" x14ac:dyDescent="0.2">
      <c r="A322" s="24" t="s">
        <v>89</v>
      </c>
      <c r="B322" s="49"/>
      <c r="C322" s="50"/>
      <c r="D322" s="51"/>
      <c r="E322" s="46"/>
      <c r="F322" s="47"/>
      <c r="G322" s="47"/>
      <c r="H322" s="47"/>
      <c r="I322" s="47"/>
      <c r="J322" s="47"/>
      <c r="K322" s="47"/>
      <c r="L322" s="47"/>
      <c r="M322" s="47"/>
      <c r="N322" s="47"/>
      <c r="O322" s="48"/>
    </row>
    <row r="323" spans="1:15" s="23" customFormat="1" x14ac:dyDescent="0.2">
      <c r="A323" s="24" t="s">
        <v>90</v>
      </c>
      <c r="B323" s="49"/>
      <c r="C323" s="50"/>
      <c r="D323" s="51"/>
      <c r="E323" s="46"/>
      <c r="F323" s="47"/>
      <c r="G323" s="47"/>
      <c r="H323" s="47"/>
      <c r="I323" s="47"/>
      <c r="J323" s="47"/>
      <c r="K323" s="47"/>
      <c r="L323" s="47"/>
      <c r="M323" s="47"/>
      <c r="N323" s="47"/>
      <c r="O323" s="48"/>
    </row>
    <row r="324" spans="1:15" s="23" customFormat="1" x14ac:dyDescent="0.2">
      <c r="A324" s="24" t="s">
        <v>91</v>
      </c>
      <c r="B324" s="49"/>
      <c r="C324" s="50"/>
      <c r="D324" s="51"/>
      <c r="E324" s="46"/>
      <c r="F324" s="47"/>
      <c r="G324" s="47"/>
      <c r="H324" s="47"/>
      <c r="I324" s="47"/>
      <c r="J324" s="47"/>
      <c r="K324" s="47"/>
      <c r="L324" s="47"/>
      <c r="M324" s="47"/>
      <c r="N324" s="47"/>
      <c r="O324" s="48"/>
    </row>
    <row r="325" spans="1:15" s="23" customFormat="1" x14ac:dyDescent="0.2">
      <c r="A325" s="24" t="s">
        <v>92</v>
      </c>
      <c r="B325" s="49"/>
      <c r="C325" s="50"/>
      <c r="D325" s="51"/>
      <c r="E325" s="46"/>
      <c r="F325" s="47"/>
      <c r="G325" s="47"/>
      <c r="H325" s="47"/>
      <c r="I325" s="47"/>
      <c r="J325" s="47"/>
      <c r="K325" s="47"/>
      <c r="L325" s="47"/>
      <c r="M325" s="47"/>
      <c r="N325" s="47"/>
      <c r="O325" s="48"/>
    </row>
    <row r="326" spans="1:15" s="23" customFormat="1" x14ac:dyDescent="0.2">
      <c r="A326" s="52" t="s">
        <v>8</v>
      </c>
      <c r="B326" s="49"/>
      <c r="C326" s="50"/>
      <c r="D326" s="51"/>
      <c r="E326" s="46"/>
      <c r="F326" s="53">
        <f>SUM(F314:F325)</f>
        <v>0</v>
      </c>
      <c r="G326" s="53">
        <f t="shared" ref="G326:N326" si="34">SUM(G314:G325)</f>
        <v>0</v>
      </c>
      <c r="H326" s="53">
        <f t="shared" si="34"/>
        <v>0</v>
      </c>
      <c r="I326" s="53">
        <f t="shared" si="34"/>
        <v>0</v>
      </c>
      <c r="J326" s="53">
        <f t="shared" si="34"/>
        <v>0</v>
      </c>
      <c r="K326" s="53">
        <f t="shared" si="34"/>
        <v>0</v>
      </c>
      <c r="L326" s="53">
        <f t="shared" si="34"/>
        <v>0</v>
      </c>
      <c r="M326" s="53">
        <f t="shared" si="34"/>
        <v>0</v>
      </c>
      <c r="N326" s="53">
        <f t="shared" si="34"/>
        <v>0</v>
      </c>
      <c r="O326" s="48"/>
    </row>
    <row r="327" spans="1:15" s="23" customFormat="1" x14ac:dyDescent="0.2">
      <c r="A327" s="54" t="s">
        <v>102</v>
      </c>
      <c r="B327" s="55"/>
      <c r="C327" s="56"/>
      <c r="D327" s="57"/>
      <c r="E327" s="58"/>
      <c r="F327" s="59">
        <f>F312+F314</f>
        <v>199614200.47000003</v>
      </c>
      <c r="G327" s="59">
        <f t="shared" ref="G327:N327" si="35">G312+G314</f>
        <v>71871597.389999971</v>
      </c>
      <c r="H327" s="59">
        <f t="shared" si="35"/>
        <v>1121886.28</v>
      </c>
      <c r="I327" s="59">
        <f t="shared" si="35"/>
        <v>15418127.449999999</v>
      </c>
      <c r="J327" s="59">
        <f t="shared" si="35"/>
        <v>740043.04999999981</v>
      </c>
      <c r="K327" s="59">
        <f t="shared" si="35"/>
        <v>16158170.500000007</v>
      </c>
      <c r="L327" s="59">
        <f t="shared" si="35"/>
        <v>58656.480000000003</v>
      </c>
      <c r="M327" s="59">
        <f t="shared" si="35"/>
        <v>57575356.219999999</v>
      </c>
      <c r="N327" s="59">
        <f t="shared" si="35"/>
        <v>16099514.020000007</v>
      </c>
      <c r="O327" s="60"/>
    </row>
    <row r="328" spans="1:15" s="23" customFormat="1" x14ac:dyDescent="0.2">
      <c r="A328" s="61" t="s">
        <v>93</v>
      </c>
      <c r="B328" s="43"/>
      <c r="C328" s="44"/>
      <c r="D328" s="45"/>
      <c r="E328" s="46"/>
      <c r="F328" s="47">
        <v>115972517.75</v>
      </c>
      <c r="G328" s="47">
        <v>36835153.730000004</v>
      </c>
      <c r="H328" s="47">
        <v>0</v>
      </c>
      <c r="I328" s="47">
        <v>9931573.2100000009</v>
      </c>
      <c r="J328" s="47">
        <v>443684.70999999996</v>
      </c>
      <c r="K328" s="47">
        <f>I328+J328</f>
        <v>10375257.920000002</v>
      </c>
      <c r="L328" s="47">
        <v>0</v>
      </c>
      <c r="M328" s="21">
        <f t="shared" ref="M328" si="36">G328+H328-I328</f>
        <v>26903580.520000003</v>
      </c>
      <c r="N328" s="47"/>
      <c r="O328" s="48"/>
    </row>
    <row r="329" spans="1:15" s="23" customFormat="1" ht="24.25" x14ac:dyDescent="0.2">
      <c r="A329" s="62" t="s">
        <v>101</v>
      </c>
      <c r="B329" s="43"/>
      <c r="C329" s="44"/>
      <c r="D329" s="45"/>
      <c r="E329" s="46"/>
      <c r="F329" s="47"/>
      <c r="G329" s="47"/>
      <c r="H329" s="47"/>
      <c r="I329" s="47"/>
      <c r="J329" s="47"/>
      <c r="K329" s="47"/>
      <c r="L329" s="47"/>
      <c r="M329" s="47"/>
      <c r="N329" s="47"/>
      <c r="O329" s="48"/>
    </row>
    <row r="330" spans="1:15" s="23" customFormat="1" ht="25.7" x14ac:dyDescent="0.2">
      <c r="A330" s="24" t="s">
        <v>94</v>
      </c>
      <c r="B330" s="49"/>
      <c r="C330" s="50"/>
      <c r="D330" s="51"/>
      <c r="E330" s="46"/>
      <c r="F330" s="47"/>
      <c r="G330" s="47"/>
      <c r="H330" s="47"/>
      <c r="I330" s="47"/>
      <c r="J330" s="47"/>
      <c r="K330" s="47"/>
      <c r="L330" s="47"/>
      <c r="M330" s="47"/>
      <c r="N330" s="47"/>
      <c r="O330" s="48"/>
    </row>
    <row r="331" spans="1:15" s="23" customFormat="1" ht="25.7" x14ac:dyDescent="0.2">
      <c r="A331" s="24" t="s">
        <v>95</v>
      </c>
      <c r="B331" s="49"/>
      <c r="C331" s="50"/>
      <c r="D331" s="51"/>
      <c r="E331" s="46"/>
      <c r="F331" s="47"/>
      <c r="G331" s="47"/>
      <c r="H331" s="47"/>
      <c r="I331" s="47"/>
      <c r="J331" s="47"/>
      <c r="K331" s="47"/>
      <c r="L331" s="47"/>
      <c r="M331" s="47"/>
      <c r="N331" s="47"/>
      <c r="O331" s="48"/>
    </row>
    <row r="332" spans="1:15" s="23" customFormat="1" x14ac:dyDescent="0.2">
      <c r="A332" s="24" t="s">
        <v>96</v>
      </c>
      <c r="B332" s="49"/>
      <c r="C332" s="50"/>
      <c r="D332" s="51"/>
      <c r="E332" s="46"/>
      <c r="F332" s="47"/>
      <c r="G332" s="47"/>
      <c r="H332" s="47"/>
      <c r="I332" s="47"/>
      <c r="J332" s="47"/>
      <c r="K332" s="47"/>
      <c r="L332" s="47"/>
      <c r="M332" s="47"/>
      <c r="N332" s="47"/>
      <c r="O332" s="48"/>
    </row>
    <row r="333" spans="1:15" s="23" customFormat="1" x14ac:dyDescent="0.2">
      <c r="A333" s="24" t="s">
        <v>97</v>
      </c>
      <c r="B333" s="49"/>
      <c r="C333" s="50"/>
      <c r="D333" s="51"/>
      <c r="E333" s="46"/>
      <c r="F333" s="47"/>
      <c r="G333" s="47"/>
      <c r="H333" s="47"/>
      <c r="I333" s="47"/>
      <c r="J333" s="47"/>
      <c r="K333" s="47"/>
      <c r="L333" s="47"/>
      <c r="M333" s="47"/>
      <c r="N333" s="47"/>
      <c r="O333" s="48"/>
    </row>
    <row r="334" spans="1:15" s="23" customFormat="1" x14ac:dyDescent="0.2">
      <c r="A334" s="49"/>
      <c r="B334" s="49"/>
      <c r="C334" s="50"/>
      <c r="D334" s="51"/>
      <c r="E334" s="46"/>
      <c r="F334" s="47"/>
      <c r="G334" s="47"/>
      <c r="H334" s="47"/>
      <c r="I334" s="47"/>
      <c r="J334" s="47"/>
      <c r="K334" s="47"/>
      <c r="L334" s="47"/>
      <c r="M334" s="47"/>
      <c r="N334" s="47"/>
      <c r="O334" s="48"/>
    </row>
    <row r="335" spans="1:15" s="23" customFormat="1" x14ac:dyDescent="0.2">
      <c r="A335" s="63" t="s">
        <v>102</v>
      </c>
      <c r="B335" s="63"/>
      <c r="C335" s="64"/>
      <c r="D335" s="65"/>
      <c r="E335" s="66"/>
      <c r="F335" s="67"/>
      <c r="G335" s="67">
        <f>G327+G330+G331+G332+G333</f>
        <v>71871597.389999971</v>
      </c>
      <c r="H335" s="67"/>
      <c r="I335" s="67"/>
      <c r="J335" s="67"/>
      <c r="K335" s="67"/>
      <c r="L335" s="67"/>
      <c r="M335" s="67">
        <f>M327+M330+M331+M332+M333</f>
        <v>57575356.219999999</v>
      </c>
      <c r="N335" s="67"/>
      <c r="O335" s="68"/>
    </row>
    <row r="336" spans="1:15" s="23" customFormat="1" ht="15" x14ac:dyDescent="0.2">
      <c r="A336" s="69"/>
      <c r="B336" s="69" t="s">
        <v>103</v>
      </c>
      <c r="C336" s="70"/>
      <c r="D336" s="71"/>
      <c r="E336" s="72"/>
      <c r="F336" s="73"/>
      <c r="G336" s="73"/>
      <c r="H336" s="73"/>
      <c r="I336" s="73"/>
      <c r="J336" s="73"/>
      <c r="K336" s="73"/>
      <c r="L336" s="73">
        <v>837000</v>
      </c>
      <c r="M336" s="73"/>
      <c r="N336" s="73"/>
      <c r="O336" s="74"/>
    </row>
    <row r="337" spans="1:15" s="23" customFormat="1" x14ac:dyDescent="0.2">
      <c r="A337" s="75"/>
      <c r="B337" s="76"/>
      <c r="C337" s="77"/>
      <c r="D337" s="78"/>
      <c r="E337" s="79"/>
      <c r="F337" s="80"/>
      <c r="G337" s="80"/>
      <c r="H337" s="80"/>
      <c r="I337" s="80"/>
      <c r="J337" s="80"/>
      <c r="K337" s="80"/>
      <c r="L337" s="80"/>
      <c r="M337" s="80"/>
      <c r="N337" s="80"/>
      <c r="O337" s="80"/>
    </row>
    <row r="338" spans="1:15" s="23" customFormat="1" ht="30.65" customHeight="1" x14ac:dyDescent="0.2">
      <c r="A338" s="86" t="s">
        <v>104</v>
      </c>
      <c r="B338" s="86"/>
      <c r="C338" s="86"/>
      <c r="D338" s="86"/>
      <c r="E338" s="86"/>
      <c r="F338" s="86"/>
      <c r="G338" s="86"/>
      <c r="H338" s="86"/>
      <c r="I338" s="86"/>
      <c r="J338" s="86"/>
      <c r="K338" s="86"/>
      <c r="L338" s="86"/>
      <c r="M338" s="86"/>
      <c r="N338" s="86"/>
      <c r="O338" s="86"/>
    </row>
    <row r="339" spans="1:15" x14ac:dyDescent="0.2">
      <c r="A339" s="2"/>
      <c r="B339" s="2"/>
      <c r="C339" s="3"/>
      <c r="D339" s="15"/>
      <c r="E339" s="8"/>
      <c r="F339" s="5"/>
      <c r="G339" s="5"/>
      <c r="H339" s="5"/>
      <c r="I339" s="5"/>
      <c r="J339" s="5"/>
      <c r="K339" s="5"/>
      <c r="L339" s="5"/>
      <c r="M339" s="5"/>
      <c r="N339" s="5"/>
      <c r="O339" s="5"/>
    </row>
    <row r="340" spans="1:15" x14ac:dyDescent="0.2">
      <c r="A340" s="2"/>
      <c r="B340" s="2"/>
      <c r="C340" s="3"/>
      <c r="D340" s="15"/>
      <c r="E340" s="8"/>
      <c r="F340" s="5"/>
      <c r="G340" s="5"/>
      <c r="H340" s="5"/>
      <c r="I340" s="5"/>
      <c r="J340" s="5"/>
      <c r="K340" s="5"/>
      <c r="L340" s="5"/>
      <c r="M340" s="5"/>
      <c r="N340" s="5"/>
      <c r="O340" s="5"/>
    </row>
    <row r="341" spans="1:15" x14ac:dyDescent="0.2">
      <c r="F341" s="7"/>
    </row>
  </sheetData>
  <mergeCells count="4">
    <mergeCell ref="A1:O1"/>
    <mergeCell ref="A3:O3"/>
    <mergeCell ref="A2:O2"/>
    <mergeCell ref="A338:O338"/>
  </mergeCells>
  <pageMargins left="0.31496062992125984" right="0.27559055118110237" top="0.51181102362204722" bottom="0.55118110236220474" header="0.31496062992125984" footer="0.31496062992125984"/>
  <pageSetup paperSize="9" scale="58" fitToHeight="0" orientation="landscape" r:id="rId1"/>
  <rowBreaks count="2" manualBreakCount="2">
    <brk id="287" max="14" man="1"/>
    <brk id="328"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Übersicht_einzeln</vt:lpstr>
      <vt:lpstr>Übersicht_einzeln!Druckbereich</vt:lpstr>
      <vt:lpstr>Übersicht_einzeln!Drucktitel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Wittig Anke</dc:creator>
  <cp:lastModifiedBy>Freudenthaler Bernhard</cp:lastModifiedBy>
  <cp:lastPrinted>2020-12-07T16:13:54Z</cp:lastPrinted>
  <dcterms:created xsi:type="dcterms:W3CDTF">2017-04-28T12:55:32Z</dcterms:created>
  <dcterms:modified xsi:type="dcterms:W3CDTF">2020-12-07T16:14:24Z</dcterms:modified>
</cp:coreProperties>
</file>